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reg\HeLiquifierPlant\"/>
    </mc:Choice>
  </mc:AlternateContent>
  <bookViews>
    <workbookView xWindow="0" yWindow="0" windowWidth="12288" windowHeight="6228" activeTab="1"/>
  </bookViews>
  <sheets>
    <sheet name="Main" sheetId="2" r:id="rId1"/>
    <sheet name="subassemblies" sheetId="3" r:id="rId2"/>
    <sheet name="Chiller expenses" sheetId="14" r:id="rId3"/>
  </sheets>
  <definedNames>
    <definedName name="_xlnm.Print_Area" localSheetId="0">Main!$A$1:$D$99</definedName>
  </definedNames>
  <calcPr calcId="152511"/>
</workbook>
</file>

<file path=xl/calcChain.xml><?xml version="1.0" encoding="utf-8"?>
<calcChain xmlns="http://schemas.openxmlformats.org/spreadsheetml/2006/main">
  <c r="J324" i="3" l="1"/>
  <c r="J337" i="3"/>
  <c r="J323" i="3"/>
  <c r="J322" i="3"/>
  <c r="J327" i="3"/>
  <c r="J328" i="3"/>
  <c r="J329" i="3"/>
  <c r="J330" i="3"/>
  <c r="J331" i="3"/>
  <c r="J332" i="3"/>
  <c r="J333" i="3"/>
  <c r="J334" i="3"/>
  <c r="J342" i="3"/>
  <c r="J335" i="3"/>
  <c r="J325" i="3"/>
  <c r="J336" i="3"/>
  <c r="J326" i="3"/>
  <c r="J293" i="3"/>
  <c r="J292" i="3"/>
  <c r="J291" i="3"/>
  <c r="J306" i="3"/>
  <c r="J305" i="3"/>
  <c r="J307" i="3"/>
  <c r="J289" i="3"/>
  <c r="J288" i="3"/>
  <c r="J287" i="3"/>
  <c r="J286" i="3"/>
  <c r="J285" i="3"/>
  <c r="J284" i="3"/>
  <c r="J320" i="3"/>
  <c r="J303" i="3"/>
  <c r="J295" i="3"/>
  <c r="J296" i="3"/>
  <c r="J302" i="3"/>
  <c r="J304" i="3"/>
  <c r="J283" i="3"/>
  <c r="J282" i="3"/>
  <c r="J281" i="3"/>
  <c r="J276" i="3"/>
  <c r="J275" i="3"/>
  <c r="J274" i="3"/>
  <c r="J272" i="3"/>
  <c r="J273" i="3"/>
  <c r="J263" i="3"/>
  <c r="J279" i="3"/>
  <c r="J277" i="3"/>
  <c r="J264" i="3"/>
  <c r="J268" i="3"/>
  <c r="J265" i="3"/>
  <c r="J266" i="3"/>
  <c r="J267" i="3"/>
  <c r="J278" i="3"/>
  <c r="J280" i="3"/>
  <c r="J269" i="3"/>
  <c r="J271" i="3"/>
  <c r="J270" i="3"/>
  <c r="J262" i="3"/>
  <c r="J318" i="3" l="1"/>
  <c r="C7" i="2" l="1"/>
  <c r="G17" i="2" l="1"/>
  <c r="C87" i="2" l="1"/>
  <c r="J130" i="3" l="1"/>
  <c r="J125" i="3" l="1"/>
  <c r="J116" i="3"/>
  <c r="J103" i="3"/>
  <c r="J102" i="3"/>
  <c r="J100" i="3"/>
  <c r="J99" i="3"/>
  <c r="J143" i="3" l="1"/>
  <c r="J142" i="3"/>
  <c r="J140" i="3"/>
  <c r="J139" i="3"/>
  <c r="J133" i="3"/>
  <c r="J132" i="3"/>
  <c r="J122" i="3"/>
  <c r="J121" i="3"/>
  <c r="J118" i="3"/>
  <c r="J117" i="3"/>
  <c r="J115" i="3"/>
  <c r="J120" i="3"/>
  <c r="J131" i="3"/>
  <c r="J129" i="3"/>
  <c r="J145" i="3"/>
  <c r="J144" i="3"/>
  <c r="J141" i="3"/>
  <c r="J138" i="3"/>
  <c r="J135" i="3"/>
  <c r="J136" i="3"/>
  <c r="J127" i="3"/>
  <c r="J126" i="3"/>
  <c r="J113" i="3"/>
  <c r="J112" i="3"/>
  <c r="J109" i="3"/>
  <c r="J111" i="3"/>
  <c r="J101" i="3"/>
  <c r="J104" i="3"/>
  <c r="J105" i="3"/>
  <c r="J106" i="3"/>
  <c r="J107" i="3"/>
  <c r="J98" i="3"/>
  <c r="J59" i="3"/>
  <c r="O146" i="3" l="1"/>
  <c r="J24" i="3"/>
  <c r="J89" i="3"/>
  <c r="L9" i="3"/>
  <c r="J68" i="3"/>
  <c r="J70" i="3"/>
  <c r="J69" i="3"/>
  <c r="J155" i="3"/>
  <c r="J154" i="3"/>
  <c r="J71" i="3"/>
  <c r="J58" i="3"/>
  <c r="J57" i="3"/>
  <c r="J87" i="3"/>
  <c r="J88" i="3"/>
  <c r="J86" i="3"/>
  <c r="J85" i="3"/>
  <c r="J84" i="3"/>
  <c r="J75" i="3"/>
  <c r="J76" i="3"/>
  <c r="J77" i="3"/>
  <c r="J78" i="3"/>
  <c r="J79" i="3"/>
  <c r="J80" i="3"/>
  <c r="J81" i="3"/>
  <c r="J82" i="3"/>
  <c r="J83" i="3"/>
  <c r="J74" i="3"/>
  <c r="J73" i="3"/>
  <c r="J153" i="3"/>
  <c r="J23" i="3"/>
  <c r="O27" i="3"/>
  <c r="J54" i="3"/>
  <c r="J55" i="3"/>
  <c r="J53" i="3"/>
  <c r="J49" i="3"/>
  <c r="J50" i="3"/>
  <c r="J51" i="3"/>
  <c r="J47" i="3"/>
  <c r="J48" i="3"/>
  <c r="J45" i="3"/>
  <c r="O45" i="3" s="1"/>
  <c r="J42" i="3"/>
  <c r="J41" i="3"/>
  <c r="J38" i="3"/>
  <c r="J40" i="3"/>
  <c r="J39" i="3"/>
  <c r="J37" i="3"/>
  <c r="J12" i="3"/>
  <c r="L34" i="3"/>
  <c r="L30" i="3"/>
  <c r="I30" i="3"/>
  <c r="J30" i="3" s="1"/>
  <c r="J5" i="3"/>
  <c r="J29" i="3"/>
  <c r="J27" i="3"/>
  <c r="J20" i="3"/>
  <c r="J10" i="3"/>
  <c r="J9" i="3"/>
  <c r="L19" i="3"/>
  <c r="L18" i="3"/>
  <c r="L5" i="3"/>
  <c r="L6" i="3"/>
  <c r="L7" i="3"/>
  <c r="L8" i="3"/>
  <c r="L10" i="3"/>
  <c r="L11" i="3"/>
  <c r="L14" i="3"/>
  <c r="L15" i="3"/>
  <c r="L16" i="3"/>
  <c r="J19" i="3"/>
  <c r="J18" i="3"/>
  <c r="J16" i="3"/>
  <c r="J15" i="3"/>
  <c r="J14" i="3"/>
  <c r="J7" i="3"/>
  <c r="H4" i="3"/>
  <c r="L4" i="3" s="1"/>
  <c r="J4" i="3"/>
  <c r="C62" i="2"/>
  <c r="O16" i="3" l="1"/>
  <c r="O22" i="3"/>
  <c r="O42" i="3"/>
  <c r="O67" i="3"/>
  <c r="O55" i="3"/>
  <c r="O12" i="3"/>
  <c r="O34" i="3"/>
  <c r="O151" i="3"/>
</calcChain>
</file>

<file path=xl/sharedStrings.xml><?xml version="1.0" encoding="utf-8"?>
<sst xmlns="http://schemas.openxmlformats.org/spreadsheetml/2006/main" count="1705" uniqueCount="873">
  <si>
    <t>60L He dewar</t>
  </si>
  <si>
    <t>Description</t>
  </si>
  <si>
    <t>Company</t>
  </si>
  <si>
    <t>Cryomech</t>
  </si>
  <si>
    <t>He purifier + monitor</t>
  </si>
  <si>
    <t>He recovery bag</t>
  </si>
  <si>
    <t>Aero Tek Laboratories (ATL)</t>
  </si>
  <si>
    <t>Cost</t>
  </si>
  <si>
    <t>Cryofab</t>
  </si>
  <si>
    <t>240 L LN Dewar, 100L He dewar</t>
  </si>
  <si>
    <t>amazon</t>
  </si>
  <si>
    <t>55 Gallon water barrel</t>
  </si>
  <si>
    <t>crane scale</t>
  </si>
  <si>
    <t>http://www.tarpsupply.com/white-tarp-20x30.html</t>
  </si>
  <si>
    <t>Yes</t>
  </si>
  <si>
    <t>No</t>
  </si>
  <si>
    <t>Floor Tarp, 20'x30'</t>
  </si>
  <si>
    <t>Chiller water pump</t>
  </si>
  <si>
    <t>BioFrost coolant, Concentrate - 30 gallons</t>
  </si>
  <si>
    <t>Locke Well and Pump Company</t>
  </si>
  <si>
    <t>yes</t>
  </si>
  <si>
    <t>https://www.acwholesalers.com/Goodman-Air-Conditioner/SSX160481-4-Ton-16-SEER-Air-Conditioner-Condenser-with-R410A/14936.ac?catId=cat1000&amp;mainCat=cat1027&amp;subCat=cat1006&amp;trail=7424:4%20Ton</t>
  </si>
  <si>
    <t>acwholesalers</t>
  </si>
  <si>
    <t>www.brenner-fiedler.com</t>
  </si>
  <si>
    <t>tarpsupply.com</t>
  </si>
  <si>
    <t>Gast MAA-P102-MB diaphragm compressor + qty 2 pair of k309 maintenance kits</t>
  </si>
  <si>
    <t>Chiller -Parker PA5083-11-7C Refrigerant Suction Line Accumulator</t>
  </si>
  <si>
    <t>ebay</t>
  </si>
  <si>
    <t xml:space="preserve">Chiller Charging-Mastercool 98210-A Electronic Refrigerant Scale </t>
  </si>
  <si>
    <t xml:space="preserve">Chiller Charging -  Yellow Jacket 42044 Heat Pump Manifold with 60" PLUS II Black Hoses (R-22, R-410A, R-407C) </t>
  </si>
  <si>
    <t xml:space="preserve">Chiller Charging -  R410a Refrigerant - 25 lb cylinder - New factory sealed tank </t>
  </si>
  <si>
    <t xml:space="preserve">Chiller Charging - Charging Hoses Set AC R410A 1/4" with Ball Valves Fittings </t>
  </si>
  <si>
    <t>Rheem ac, 6' whip</t>
  </si>
  <si>
    <t>Cryomech LHeP22 helium Liquifier</t>
  </si>
  <si>
    <t>URI.com</t>
  </si>
  <si>
    <t>Chiller - High and Low Pressure gauges, Fluke shielded Thermocouple converter</t>
  </si>
  <si>
    <t>mcmaster</t>
  </si>
  <si>
    <t>Chiller - copper tubes, fittings, txv valve, brazing raod, flux, etc.</t>
  </si>
  <si>
    <t>He Bag - red 550 lb paracord, ~1/8"</t>
  </si>
  <si>
    <t>He Bag - Mounting hardware (Unistrut and eyebolts)</t>
  </si>
  <si>
    <t>drill/electric screw driver to socket converters</t>
  </si>
  <si>
    <t>zorotools.com</t>
  </si>
  <si>
    <t>Chiller - coolant pipe and connectors</t>
  </si>
  <si>
    <t>Chiller - Scrhader valve core removal tool</t>
  </si>
  <si>
    <t>He purifier - hoist + Pulley</t>
  </si>
  <si>
    <t>digikey</t>
  </si>
  <si>
    <t>10 platinum RTD sensors</t>
  </si>
  <si>
    <t>http://www.wemakeduct.com/</t>
  </si>
  <si>
    <t>pheonix metals</t>
  </si>
  <si>
    <t>Chiller air duct</t>
  </si>
  <si>
    <t>He recovery: Chalk line tools and chalk for marking unistrut position</t>
  </si>
  <si>
    <t>estimated ship date: April 17th</t>
  </si>
  <si>
    <t>Fume vent for welding area: Duct work</t>
  </si>
  <si>
    <t>Quantum technology</t>
  </si>
  <si>
    <t>Mass iar Flow Sensors -  3 of them</t>
  </si>
  <si>
    <t>Fume vent - Mastic and Fiberglass mesh tape for sealing duct</t>
  </si>
  <si>
    <t>Dewar reconditionining --Apollo 1/2" Ball valve, 1/2" F-F NPT coupling, nitrogen purge tool for brazing</t>
  </si>
  <si>
    <t>MAF sensor  housing hardware (plumbing)</t>
  </si>
  <si>
    <t>MAF sensor 12 volt power supplies, 2 of them</t>
  </si>
  <si>
    <t>amazon.com</t>
  </si>
  <si>
    <t>MAF sensor, BNC connectors, 10 of them</t>
  </si>
  <si>
    <t>MAF 5 digit volt meters,  0-4.3000-33.000V DC, 6 of them</t>
  </si>
  <si>
    <t>Chiller - 3/4" coolant tubing mounting hardware</t>
  </si>
  <si>
    <t>MAF - Loctite 770 HDPE primer</t>
  </si>
  <si>
    <t>American Magnetics model 186 + Oscillator, LN level + controller</t>
  </si>
  <si>
    <t>American Magnetics</t>
  </si>
  <si>
    <t xml:space="preserve">  Ferguson </t>
  </si>
  <si>
    <t xml:space="preserve">   Thomas Somerville Co.</t>
  </si>
  <si>
    <t xml:space="preserve">   Unistrut Service </t>
  </si>
  <si>
    <t xml:space="preserve">  McMaster </t>
  </si>
  <si>
    <t xml:space="preserve"> Grainger  </t>
  </si>
  <si>
    <t xml:space="preserve">  Tools And Accessories Corp. </t>
  </si>
  <si>
    <t xml:space="preserve"> Mcmaster   </t>
  </si>
  <si>
    <t xml:space="preserve"> Northern Tool </t>
  </si>
  <si>
    <t xml:space="preserve">(5) ball valves - Lab manifold </t>
  </si>
  <si>
    <t>plumbing Lab manifold</t>
  </si>
  <si>
    <t>channels and hardware lab manifold</t>
  </si>
  <si>
    <t>lag screws   lab manifold</t>
  </si>
  <si>
    <t xml:space="preserve">diamond drill </t>
  </si>
  <si>
    <t>unistrut plumbing pipe clamps - lab manifold</t>
  </si>
  <si>
    <t xml:space="preserve"> wire rope clamps - LN hoist</t>
  </si>
  <si>
    <t>Engine hoist for Dewar weight</t>
  </si>
  <si>
    <t xml:space="preserve">epoxy for MAF sensors: JB weld cold weld, 3M DP8010 scotch weld for polyolifin </t>
  </si>
  <si>
    <t>MAF sensor: 2 more for extras to have on hand</t>
  </si>
  <si>
    <t>McMaster</t>
  </si>
  <si>
    <t>MIG welding wire</t>
  </si>
  <si>
    <t>Mig wire + crane hardware</t>
  </si>
  <si>
    <t>Crane hardware, MAF sensor orings</t>
  </si>
  <si>
    <t>Swagelok</t>
  </si>
  <si>
    <t>Diaphragm Pump Assembly - Brass Tube inserts</t>
  </si>
  <si>
    <t>MAF sensors - electronic connectors (BNC's, Switches)</t>
  </si>
  <si>
    <t>Roberts oxygen</t>
  </si>
  <si>
    <t>Welding supplies -- CO2 and Argon refills, 2 tanks each</t>
  </si>
  <si>
    <t>Ball valves for dewar presurize/vent stations, diaphragm pump, 1/4" NPT, 8 of them</t>
  </si>
  <si>
    <t>1/2" dia 55" long LN level gauge, capacitive</t>
  </si>
  <si>
    <t>Diaphragme pump hardware, right angle Ball  valve</t>
  </si>
  <si>
    <t>Columbia valve and fitting</t>
  </si>
  <si>
    <t>3x 1/2 PSI inline relief valves, 1x 3 PSI adjstable inline releif valve for diaphragm pump</t>
  </si>
  <si>
    <t>Swagelok quick connect dewar blow off connectors</t>
  </si>
  <si>
    <t>Swagelok.com</t>
  </si>
  <si>
    <t>Margaret</t>
  </si>
  <si>
    <t>z-order, Margaret</t>
  </si>
  <si>
    <t>4' x 1/2" LN transfer hose with SAE 45 degree connectors</t>
  </si>
  <si>
    <t>right angle valve for diaphragm pump; connectors for construction of custom LN transfer line</t>
  </si>
  <si>
    <r>
      <t xml:space="preserve">Cryogenic solenoid valve, Red Hat Mfg #8263H206LT (120/60), Zoro part number </t>
    </r>
    <r>
      <rPr>
        <sz val="9"/>
        <color rgb="FF000000"/>
        <rFont val="Arial"/>
        <family val="2"/>
      </rPr>
      <t>G3637751</t>
    </r>
  </si>
  <si>
    <t>Description: Pressure transducer with controller, +/- 14.5 PSIG compound sensor, 1/8" NPT, PNP/High Output type, cable with connector included, Mfg Part number: DP-101A-N-P,Digikey part number: 1110-1817-ND</t>
  </si>
  <si>
    <t>Digikey</t>
  </si>
  <si>
    <t>5/24 I sent an e-mail to Mike to change valve pressure settings</t>
  </si>
  <si>
    <t>Block description</t>
  </si>
  <si>
    <t>Block quantity</t>
  </si>
  <si>
    <t>Link</t>
  </si>
  <si>
    <t>General</t>
  </si>
  <si>
    <t>http://www.zoro.com/i/G0440973/?category=5179</t>
  </si>
  <si>
    <t>Hose Crimper, Capacity 1/4 to 3/8 In, Length 12-1/4 In, Width 3-1/8 In, Height 3-5/16 In, For Use With Hose Barbs and Ferrules, Includes 5 Die Sets</t>
  </si>
  <si>
    <t>Brass 3-way air manifold, 1/4" FNPT</t>
  </si>
  <si>
    <t>Unit Cost</t>
  </si>
  <si>
    <t>Total Cost</t>
  </si>
  <si>
    <t>Quantity/block</t>
  </si>
  <si>
    <t>Dewar Blow off manifolds</t>
  </si>
  <si>
    <t>1/4" MNPT to 1/4" ID tube barb</t>
  </si>
  <si>
    <t>Item description</t>
  </si>
  <si>
    <t>Pckg quantity</t>
  </si>
  <si>
    <t>3/8" OD 1/4" ID Tygon 2375 tubing, only require ~ 25' for dewar blow off manifold</t>
  </si>
  <si>
    <t>xx</t>
  </si>
  <si>
    <t>Brass Apollo Ball valve, F-F 1/4" NPT</t>
  </si>
  <si>
    <t>http://www.zoro.com/g/00060038/k-G2214116/</t>
  </si>
  <si>
    <t>Extras</t>
  </si>
  <si>
    <t>3/8" tube to 1/4" MNPT straight, Quick-Assembly Brass ompression fittings</t>
  </si>
  <si>
    <t>http://www.mcmaster.com/#5053K53</t>
  </si>
  <si>
    <t>NO</t>
  </si>
  <si>
    <t>Current Shopping Cart</t>
  </si>
  <si>
    <t>Ordered</t>
  </si>
  <si>
    <t>B-QC4-B-4PF, brass quick connect, body, 1/4" FNPT</t>
  </si>
  <si>
    <t>B-QC4-D-4PM, brass quick connect, stem w/valve, Male NPT</t>
  </si>
  <si>
    <t>B-QC4-SP, stem cover with lanyard</t>
  </si>
  <si>
    <t>B-QC4-BP, Body cover with lanyard</t>
  </si>
  <si>
    <t>Dewar Blow Off</t>
  </si>
  <si>
    <t>swagelok.com</t>
  </si>
  <si>
    <t>www.columbiavalve.com, Michael McGarvey, (410) 290-1348,  (301) 332-6011 Cell</t>
  </si>
  <si>
    <t>Diaphragm Pump assembly</t>
  </si>
  <si>
    <t>ac4-4pbv-4, adjustable in line relief valve</t>
  </si>
  <si>
    <t>vrvi-250-b-fs-2.0, in line releif valve, 1/4" M-1/4" F</t>
  </si>
  <si>
    <t>Pressure transducer with controller, +/- 14.5 PSIG compound sensor, 1/8" NPT, PNP and High Output type, cable with connector included Mfg Part number, DP-101A-N-P, Digikey part number: 1110-1817-ND</t>
  </si>
  <si>
    <t>http://www.digikey.com/product-detail/en/DP-101A-N-P/1110-1817-ND/3899350</t>
  </si>
  <si>
    <t>http://www.mcmaster.com/#5181K25</t>
  </si>
  <si>
    <t>Crack Resistant polyethylene tubing, require ~15'</t>
  </si>
  <si>
    <t>Total Bought</t>
  </si>
  <si>
    <t>purchased</t>
  </si>
  <si>
    <t>Dewar Fill Manifold</t>
  </si>
  <si>
    <t>B-QF8-S-8PM, Brass Full Flow Quick-Connect Stem w/o Valve, 11.5 Cv, 1/2 in. Male NPT</t>
  </si>
  <si>
    <t>B-QF8-B-8PF, Brass Full Flow Quick-Connect Body, 11.5 Cv, 1/2 in. Female NPT</t>
  </si>
  <si>
    <t>Pressurize/vent stations</t>
  </si>
  <si>
    <t>Pressurize/vent dewar</t>
  </si>
  <si>
    <t>http://www.swagelok.com/search/find_products_home.aspx?part=B-QF8-B-8PF&amp;config=N</t>
  </si>
  <si>
    <t>http://www.swagelok.com/search/find_products_home.aspx?part=B-QF8-S-8PM&amp;config=N</t>
  </si>
  <si>
    <t>http://www.zoro.com/g/00056431/k-G1502916/</t>
  </si>
  <si>
    <t>http://www.mcmaster.com/#5346K22</t>
  </si>
  <si>
    <t>1/2" MNPT to barb for 1/4" tube</t>
  </si>
  <si>
    <t>http://www.mcmaster.com/#5181k25/=s4lvqq</t>
  </si>
  <si>
    <t>3/8" OD 1/4" ID Tygon 2375 tubing, only require ~ 50' for all stations</t>
  </si>
  <si>
    <t>1/4" Barb to 1/4" FNPT</t>
  </si>
  <si>
    <t>http://www.zoro.com/i/G0474652/?category=6464</t>
  </si>
  <si>
    <t>Crack Resistant polyethylene tubing, require ~25'</t>
  </si>
  <si>
    <t>hose Ferrules, ID=.380"</t>
  </si>
  <si>
    <t>&lt;50</t>
  </si>
  <si>
    <t>http://www.mcmaster.com/#5349k41/=s4m6yk</t>
  </si>
  <si>
    <t>http://processhose.com/1-4-in-t316-ss-annular-corrugated-metal-hose-assembly-with-t304-ss-single-braid-af5550.html</t>
  </si>
  <si>
    <t>Liquifier/Manifold interface</t>
  </si>
  <si>
    <t>Color coding gas lines</t>
  </si>
  <si>
    <t>Hex Nipple,Brass,1/4 In,PK 10</t>
  </si>
  <si>
    <t>http://www.zoro.com/i/G2466572/?category=5764</t>
  </si>
  <si>
    <t>Two right angle 1/4" shut off valves</t>
  </si>
  <si>
    <t>Mcmaster</t>
  </si>
  <si>
    <t>High Density PolyEthylene, 1/4" ID 3/8" OD</t>
  </si>
  <si>
    <t>&lt;25</t>
  </si>
  <si>
    <t>Already purchased xxx number of 1/4" F-F NPT Apollo ball valves with PTFE seals from Zoro</t>
  </si>
  <si>
    <t>3/8" F-F NPT Brass Ball valve</t>
  </si>
  <si>
    <t>http://www.mcmaster.com/#4429k262/=s501ju</t>
  </si>
  <si>
    <t>3/8" F-F NPT Brass 45 degree elbow</t>
  </si>
  <si>
    <t>http://www.mcmaster.com/#2729k53/=s5043l</t>
  </si>
  <si>
    <t>3/8" Nipple, 4" long</t>
  </si>
  <si>
    <t>http://www.mcmaster.com/#2729k62/=s505tq</t>
  </si>
  <si>
    <t>3/8" Nipple, 5" long</t>
  </si>
  <si>
    <t>Low-Pressure Brass Threaded Pipe Fitting, 1/2 Male x 3/8 Female Pipe Size, Hex Reducing Bushing</t>
  </si>
  <si>
    <t>http://www.mcmaster.com/#4429k413/=s50b3j</t>
  </si>
  <si>
    <t>Presure/Vent Manifold</t>
  </si>
  <si>
    <t>Apollo Ball valves, Brass Ball Valve,Inline,FNPT,1/4 In</t>
  </si>
  <si>
    <t>Brass Crosses, 1/4", FNPT</t>
  </si>
  <si>
    <t>http://www.zoro.com/i/G5123361/?category=5764</t>
  </si>
  <si>
    <t>1/4" F-F-F- NPT Brass Tee - 10 pack</t>
  </si>
  <si>
    <t>http://www.zoro.com/g/00073786/k-G2253973/</t>
  </si>
  <si>
    <t>1/4" Barb to 1/4" MNPT</t>
  </si>
  <si>
    <t>Return Line Manifold</t>
  </si>
  <si>
    <t>316 SS Flex line, single braid, 3/8" - 3/8" MNPT, 6' Long</t>
  </si>
  <si>
    <t>Brass Compression Tube Fitting, Straight Adapter for 1/4" Tube OD x 3/8 Male Pipe</t>
  </si>
  <si>
    <t>http://www.mcmaster.com/#50915k715/=s5269r</t>
  </si>
  <si>
    <t>Brass Compression Tube Fitting, 90 Degree Elbow for 1/4" Tube OD x 1/4 Male Pipe</t>
  </si>
  <si>
    <t>http://www.mcmaster.com/#50915k316/=s524wy</t>
  </si>
  <si>
    <t>Low-Pressure Brass Threaded Pipe Fitting, 3/8 x 1/2 x 3/8 Pipe Size, Inline Reducing Tee</t>
  </si>
  <si>
    <t>http://www.mcmaster.com/#4429k225/=s52w35</t>
  </si>
  <si>
    <t>Purchased</t>
  </si>
  <si>
    <t>1/4" OD Copper tubing</t>
  </si>
  <si>
    <t>Medium-Pressure Brass Threaded Pipe Fitting, 3/8 Pipe Size, 90 Degree Male x Female Elbow</t>
  </si>
  <si>
    <t>http://www.mcmaster.com/#50785k44/=s52yqt</t>
  </si>
  <si>
    <t>Quick Connect Stem w/out valve, B-QC6-S-6PM, 3/8" Male NPT Thread, Brass</t>
  </si>
  <si>
    <t>Quick connect Body, B-QC6-B-6PF, 3/8" Female NPT thread, Brass</t>
  </si>
  <si>
    <t>https://www.swagelok.com/search/find_products_home.aspx?part=B-QC6-B-6PF&amp;config=N</t>
  </si>
  <si>
    <t>https://www.swagelok.com/search-results/search-results.aspx?qs=B-QC6-S-6PM</t>
  </si>
  <si>
    <t>Subtotals</t>
  </si>
  <si>
    <t>http://www.zoro.com/i/G1634866/?category=5796</t>
  </si>
  <si>
    <t>http://www.zoro.com/g/00061014/k-G0538842/</t>
  </si>
  <si>
    <t>1/4" 1/8" brass bushing</t>
  </si>
  <si>
    <t>http://www.mcmaster.com/#4429k411/=s53woq</t>
  </si>
  <si>
    <t>G1389297, Poly-Tite Compression Fittings,Sleeve,Brass,Comp,3/8In,PK10</t>
  </si>
  <si>
    <t>http://www.zoro.com/g/00057467/k-G1389297/</t>
  </si>
  <si>
    <t>LN Transfer line</t>
  </si>
  <si>
    <t>1/2" Male 45 Degree SAE to 1/2" Female NPT, straight</t>
  </si>
  <si>
    <t>http://www.mcmaster.com/#50635k445/=s62p7t</t>
  </si>
  <si>
    <t>4118T64</t>
  </si>
  <si>
    <t>Panel-Mount Brass Ball Valve Elbow, 1/4" NPT Female</t>
  </si>
  <si>
    <t>4429K361</t>
  </si>
  <si>
    <t>Low-Pressure Brass Threaded Pipe Fitting 3/8 Pipe Size, Wye</t>
  </si>
  <si>
    <t>50785K274</t>
  </si>
  <si>
    <t>Med-Pressure Brass Threaded Pipe Fitting 3/8 Pipe Size, Through-Wall Coupling</t>
  </si>
  <si>
    <t>50635K416</t>
  </si>
  <si>
    <t>Quick-Assembly Brass 45 Degree Flared Fitting 90 Degree Elbow for 1/2" Tube X 3/8 NPTF Male</t>
  </si>
  <si>
    <t>50635K386</t>
  </si>
  <si>
    <t>Quick-Assembly Brass 45 Degree Flared Fitting Straight Adapter for 1/2" Tube OD X 3/8 NPTF Male</t>
  </si>
  <si>
    <t>8158T34</t>
  </si>
  <si>
    <t>Slotted-Head Style Muffler 1/2 NPT Male, 130 SCFM, 2-1/16" Height</t>
  </si>
  <si>
    <t>50635K441</t>
  </si>
  <si>
    <t>Quick-Assembly Brass 45 Degree Flared Fitting Straight Adapter for 3/8" Tube OD X 1/2 NPTF Female</t>
  </si>
  <si>
    <t>50635K564</t>
  </si>
  <si>
    <t>Quick-Assembly Brass 45 Degree Flared Fitting Short Nut for 3/8" Tube OD</t>
  </si>
  <si>
    <t>50775K377</t>
  </si>
  <si>
    <t>Durable Nylon Compression Tube Fitting Through-Wall Straight Connector for 1/2" Tube OD</t>
  </si>
  <si>
    <t>Quick-Assembly Brass 45°Flared Fitting, Short Nut for 1/2" Tube OD</t>
  </si>
  <si>
    <t>http://www.mcmaster.com/#50635k565/=s62sfb</t>
  </si>
  <si>
    <t>http://www.zoro.com/i/G3637751/?category=6844</t>
  </si>
  <si>
    <t>Cryogenic solenoid valve, ASCO/Red Hat Mfg #8263H206LT (120/60), Zoro part number G3637751</t>
  </si>
  <si>
    <t>Liquefier valve/MAF assembly</t>
  </si>
  <si>
    <t>https://www.ascovalve.com/Common/PDFFiles/Product/CryogenicR4.pdf</t>
  </si>
  <si>
    <t>http://www.ebay.com/itm/281345793306</t>
  </si>
  <si>
    <t>Error: wrong part</t>
  </si>
  <si>
    <t>Personal CC,</t>
  </si>
  <si>
    <t xml:space="preserve"> 5/28/2014</t>
  </si>
  <si>
    <t>Apollo Brass Ball Valve, Inline, FNPT, 3/8 In</t>
  </si>
  <si>
    <t>Muffler, Hex Style, 3/8 NPT Male, 23 Maximum scfm, 1-1/2" Height</t>
  </si>
  <si>
    <t>http://www.mcmaster.com/#4450k3/=s63zuq</t>
  </si>
  <si>
    <t>Medium-Pressure Brass Threaded Pipe Fitting, 3/8 Pipe Size, Hex Coupling</t>
  </si>
  <si>
    <t>http://www.mcmaster.com/#50785k93/=s6415p</t>
  </si>
  <si>
    <t>Hose Barb, 1/4 In, 3/8 MNPT, Brass</t>
  </si>
  <si>
    <t>http://www.zoro.com/i/G2301844/?category=6464&amp;whence=</t>
  </si>
  <si>
    <t>Purifier</t>
  </si>
  <si>
    <t>1/2" F-F NPT coupler-send line extension</t>
  </si>
  <si>
    <t>http://www.zoro.com/i/G4539227/?category=5764&amp;whence=</t>
  </si>
  <si>
    <t>Pipe Nipple: 1/2 Pipe Size x 6-1/2" Length - send line extension</t>
  </si>
  <si>
    <t>http://www.mcmaster.com/#4568k394/=s6cuzl</t>
  </si>
  <si>
    <t>RED HAT 8222G002LT cryogenic solenoid valve, 1/2" F-F NPT,  for use in liquefier manifold</t>
  </si>
  <si>
    <t>Gap-Free Pinch Hose and Tube Clamp, 3/8" to 7/16" Clamp Diameter Range, 13/64" Band Wid</t>
  </si>
  <si>
    <t>http://www.mcmaster.com/#52545k45/=s6lixr</t>
  </si>
  <si>
    <t>Side Jaw Pincer ~8" long</t>
  </si>
  <si>
    <t>http://www.mcmaster.com/#6541k69/=s6ljwf</t>
  </si>
  <si>
    <t>ClearFlex 60 Premium PVC tubing VI Max, 3/8" OD, 1/4" ID</t>
  </si>
  <si>
    <t>316 SS Flex line, single braid, 1/2" - 1/2" MNPT, 6' Long</t>
  </si>
  <si>
    <t>1/2" F-F NPT Brass 45 degree elbow</t>
  </si>
  <si>
    <t>1/2" F-F NPT Brass Ball valve</t>
  </si>
  <si>
    <t>1/2" Nipple, 5" long</t>
  </si>
  <si>
    <t>Have them</t>
  </si>
  <si>
    <t>http://www.mcmaster.com/#2729k63/=s6m82r</t>
  </si>
  <si>
    <t>http://www.mcmaster.com/#4429k263/=s6m8md</t>
  </si>
  <si>
    <t>316 SS Flex line, single braid, 3/8" - 3/8" MNPT,4' Long, He return line</t>
  </si>
  <si>
    <t>316 SS Flex line, single braid, 3/8" - 3/8" MNPT, 6' Long, He send line</t>
  </si>
  <si>
    <t>http://products.uscosupply.com/item/all-categories-tubing-fittings-finger-lakes-tubing/clear-flex-60-premium-pvc-tubing/81604335?</t>
  </si>
  <si>
    <t>http://www.digikey.com/scripts/DkSearch/dksus.dll?Detail&amp;itemSeq=150996037&amp;uq=635370841761668795</t>
  </si>
  <si>
    <t>http://www.crydom.com/en/Products/Catalog/e_l.pdf</t>
  </si>
  <si>
    <t xml:space="preserve">Relay: Cryodon NO SSR, model # EL240AR-05, AC output, 4 to 8V control voltage, random fire (inductive loads) </t>
  </si>
  <si>
    <t>http://www.digikey.com/product-detail/en/KAL25FB1K00/KAL25FB1K00-ND/1646190</t>
  </si>
  <si>
    <t>1 kOhm 25W resistor -- in parallel with solenoid valve from relay (to draw minimum current of relay)</t>
  </si>
  <si>
    <t>http://www.ppe.com/</t>
  </si>
  <si>
    <t>Heater, 8.625" ID, 1200W at 120V, hinged,  Quote #2599582</t>
  </si>
  <si>
    <t>Lab Experiment to Manifold recovery lines</t>
  </si>
  <si>
    <t>3x 10' Cu, 1 1/2" nominal pipe</t>
  </si>
  <si>
    <t>Bolo Fixtures</t>
  </si>
  <si>
    <t>KF16 to 1/2" OD pipe, solder, Brass</t>
  </si>
  <si>
    <t>KF-40 to 1 5/8" OD pipe, solder, Brass</t>
  </si>
  <si>
    <t>https://www.ancorp.com/product.aspx?id=3463</t>
  </si>
  <si>
    <t>KF-40 Caps, brass</t>
  </si>
  <si>
    <t>hyvac.com</t>
  </si>
  <si>
    <t>KF40 Rings, aluminum</t>
  </si>
  <si>
    <t>Line #2 Hang-down extensions</t>
  </si>
  <si>
    <t>https://www.ancorp.com/product.aspx?id=3457</t>
  </si>
  <si>
    <t>Bolo vent connections</t>
  </si>
  <si>
    <t>http://www.circlesealcontrols.com/distributors/us.html#MD</t>
  </si>
  <si>
    <t>KF-16 ring, aluminum</t>
  </si>
  <si>
    <t>KF-40 ring, aluminum</t>
  </si>
  <si>
    <t>Oxford cryostat connections</t>
  </si>
  <si>
    <t>Correction to pressurize/vent dewar</t>
  </si>
  <si>
    <t>1/2" to 1/4" FNPT-FNPT bushing</t>
  </si>
  <si>
    <t>Pressurize/vent line to Convert to bolo vent</t>
  </si>
  <si>
    <t>B-QF8-S-8PM, Full Flow quick connect stem with 1/2" Male NPT</t>
  </si>
  <si>
    <t>Experimental Isolation valves and vacuum hose connections</t>
  </si>
  <si>
    <t>1/4" Brass nipples</t>
  </si>
  <si>
    <t>http://www.usplastic.com/catalog/item.aspx?itemid=33951&amp;catid=736</t>
  </si>
  <si>
    <t>5/8" ID x .861" OD POLYSPRING® PVC Vacuum Hose</t>
  </si>
  <si>
    <t>1-1/2" ID x 1.854" OD POLYSPRING® PVC Vacuum Hose</t>
  </si>
  <si>
    <t>http://www.usplastic.com/catalog/item.aspx?itemid=35447&amp;catid=736</t>
  </si>
  <si>
    <t>Error: Not ordered until 6/5/2014</t>
  </si>
  <si>
    <t>http://www.zoro.com/i/G1192125/?category=6437&amp;whence=</t>
  </si>
  <si>
    <t xml:space="preserve">custom heater for cold trap, Quote: #2599582, </t>
  </si>
  <si>
    <t>Quick connects, quote number Q20140529620EB25</t>
  </si>
  <si>
    <t>ppe.com</t>
  </si>
  <si>
    <t>Misc hardware (see other sheet)</t>
  </si>
  <si>
    <t>3 different AF5550 316 Stainless steel hoses with male npt fittings on both ends</t>
  </si>
  <si>
    <t>https://processhose.com/</t>
  </si>
  <si>
    <t>Clear flex 60, 3/8" OD, 1/4" ID</t>
  </si>
  <si>
    <t>Home Depot</t>
  </si>
  <si>
    <t>Swaging tool for Purifier hoist</t>
  </si>
  <si>
    <t>Personal CC</t>
  </si>
  <si>
    <t>cryogenic 1/2" selenoid valve (new</t>
  </si>
  <si>
    <t>Roberts Oxygen</t>
  </si>
  <si>
    <t xml:space="preserve">Acetylene cylinder, </t>
  </si>
  <si>
    <t>Tubing tests (different tygon and polyethylene tubing)</t>
  </si>
  <si>
    <t>1 1/2" elbow, Cu, 90° Short Elbows, Female Socket-End to Female Socket-End</t>
  </si>
  <si>
    <t>http://www.mcmaster.com/#5520k65/=s9m3ka</t>
  </si>
  <si>
    <t>1 1/2" elbow, Cu, Solder-Connection Copper Fitting for Drinking Water, 90 Degree Elbow, Tube to Socket, for 1-1/2 Tube Size</t>
  </si>
  <si>
    <t>1 1/2" Tee, Cu, Solder-Connection Copper Fitting for Drinking Water, Tee, Socket to Socket, for 1-1/2 Tube Size</t>
  </si>
  <si>
    <t>http://www.mcmaster.com/#5520k717/=s9mg1a</t>
  </si>
  <si>
    <t>http://www.mcmaster.com/#5520k75/=s9mg9e</t>
  </si>
  <si>
    <t>Strut-Mount Clamp, Zinc-Plated Steel, for 1-5/8" Tube OD</t>
  </si>
  <si>
    <t>http://www.mcmaster.com/#3115t356/=s9ml7v</t>
  </si>
  <si>
    <t>Steel Strut Channel, Slotted, 1-5/8" x 1-5/8", Primed, 8' Length</t>
  </si>
  <si>
    <t>http://www.mcmaster.com/#3310t119/=s9mm5u</t>
  </si>
  <si>
    <t>1/4" NPT short nipple, pack 10</t>
  </si>
  <si>
    <t>http://www.zoro.com/i/G3076665/?category=5764</t>
  </si>
  <si>
    <t>None</t>
  </si>
  <si>
    <t>Circle Seal Controls (CRC) 532B-1M-2,  1/8" MNPT, description: Relief valve, brass with viton oring, 2 PSI cracking pressure</t>
  </si>
  <si>
    <t>Quantity</t>
  </si>
  <si>
    <t>Item #54066</t>
  </si>
  <si>
    <t>Item #54070</t>
  </si>
  <si>
    <t>https://www.ancorp.com/line.aspx?id=615&amp;catid=51</t>
  </si>
  <si>
    <t>KF-40 to hose barb, for hose ID of 1.50 to 1.63, item QF40-150/163-H</t>
  </si>
  <si>
    <t>KF-16 to hose barb, for hose ID of 0.63 to 0.75, item QF16-63/75-H</t>
  </si>
  <si>
    <t>valves and copper pipe for helium recovery system.</t>
  </si>
  <si>
    <t>1.5" Cu Tube mounting hardware and fitting</t>
  </si>
  <si>
    <t>USplastics.com</t>
  </si>
  <si>
    <t>5/8" ID and 1.5" ID PVC vacuum hose</t>
  </si>
  <si>
    <t>http://www.swagelok.com/search/find_products_home.aspx?part=B-QF8-S-8PM&amp;item=</t>
  </si>
  <si>
    <t>Full Flow quick connect stem with 1/2" Male NPT, Item: B-QF8-S-8PM</t>
  </si>
  <si>
    <t>http://www.circlesealcontrols.com/</t>
  </si>
  <si>
    <t>http://www.cabletiesandmore.com/american/catalog/inch-heat-shrink-tubing-foot-p-137.php</t>
  </si>
  <si>
    <t>http://www.pchemlabs.com/product.asp?pid=1308</t>
  </si>
  <si>
    <t>Adapter KF-16 to 1/4 NPT-Female, Flange Size ISO-KF NW-16, Stainless Steel</t>
  </si>
  <si>
    <t>Adapter KF-16 to 1/8 in. NPT-F Pipe, Stainless Stee</t>
  </si>
  <si>
    <t>http://www.pchemlabs.com/product.asp?pid=1315</t>
  </si>
  <si>
    <t>http://www.pchemlabs.com/product.asp?pid=1198</t>
  </si>
  <si>
    <t>Hinge Clamp KF-40 Vacuum Fittings, ISO-KF Flange Size NW-40, Aluminum</t>
  </si>
  <si>
    <t>http://www.pchemlabs.com/product.asp?pid=1200</t>
  </si>
  <si>
    <t>1/2" to 1/4" M-M NPT reducer</t>
  </si>
  <si>
    <t>Hinge Clamp KF-16 Vacuum Fittings, ISO-KF Flange Size NW-10, NW-16, Aluminum</t>
  </si>
  <si>
    <t>http://www.zoro.com/i/G0935121/?category=5764</t>
  </si>
  <si>
    <t xml:space="preserve"> KF flange hardware for helium recovery</t>
  </si>
  <si>
    <t>ancorp.com</t>
  </si>
  <si>
    <t>Pchemlab.com</t>
  </si>
  <si>
    <t>ebay.com</t>
  </si>
  <si>
    <t>ML3668</t>
  </si>
  <si>
    <t>ML3671</t>
  </si>
  <si>
    <t>Relay board to control diaphragm pump + solenoid valve</t>
  </si>
  <si>
    <t>Laptop battery and power supply</t>
  </si>
  <si>
    <t>ML3673, Margaret paid for it on 6/9/2014</t>
  </si>
  <si>
    <t>ML 3676, placedby Margaret on 6/9/2014</t>
  </si>
  <si>
    <t>1.5" Copper pipe hardware, unistrut hardware</t>
  </si>
  <si>
    <t>cables, 5V and 12v power supplies</t>
  </si>
  <si>
    <t>yourduino.com</t>
  </si>
  <si>
    <t>ML 3678, placed on 6/12/2012</t>
  </si>
  <si>
    <t>ML 3679, placed on 6/12/2012</t>
  </si>
  <si>
    <t>ML3681, placed on 6/16/2014</t>
  </si>
  <si>
    <t>heat shrink tubing, serial PCI card + cables, NIDAQ digital output DB9 extension cord + solder connectors, safetly glasses + ear protection</t>
  </si>
  <si>
    <t>Diamond core drill bits, 6 of them</t>
  </si>
  <si>
    <t>Ferguson</t>
  </si>
  <si>
    <t>P40PP10</t>
  </si>
  <si>
    <t>P40PK10</t>
  </si>
  <si>
    <t>2" x 10' PVC, schedule 40 solid core (pressure) pipe</t>
  </si>
  <si>
    <t>4" x 10', scehdule 40 PVC, solid core (pressure) pipe</t>
  </si>
  <si>
    <t>F3001215</t>
  </si>
  <si>
    <t>Pipe and hangers</t>
  </si>
  <si>
    <t>MHARDJ20</t>
  </si>
  <si>
    <t>2" Cast Iron PVC / Steel X 1-1/2 Tubular Coupling</t>
  </si>
  <si>
    <t>P40S4K</t>
  </si>
  <si>
    <t>2 PVC Schedule 40 Slip X Slip 45 Elbow</t>
  </si>
  <si>
    <t>2 PVC Schedule 40 Slip X Slip 90 Elbow</t>
  </si>
  <si>
    <t>P40S9K</t>
  </si>
  <si>
    <t>4 PVC Schedule 40 Slip X Slip 90 Elbow</t>
  </si>
  <si>
    <t>P40S9P</t>
  </si>
  <si>
    <t>4 PVC Schedule 40 Slip X Slip Coupling</t>
  </si>
  <si>
    <t>P40SCP</t>
  </si>
  <si>
    <t>2 PVC Schedule 40 Slip X Slip Coupling</t>
  </si>
  <si>
    <t>P40SCK</t>
  </si>
  <si>
    <t>4 PVC Schedule 40 Slip X Slip 45 Elbow</t>
  </si>
  <si>
    <t>P40S4P</t>
  </si>
  <si>
    <t>4 X 4 X 2 PVC Schedule 40 Slip X Slip X Slip Tee</t>
  </si>
  <si>
    <t>P40STPPK</t>
  </si>
  <si>
    <t>2 PVC SW One Piece Ball Valve EPDM</t>
  </si>
  <si>
    <t>PFPSBVK</t>
  </si>
  <si>
    <t>4 PVC SW Two Piece Ball Valve EPDM</t>
  </si>
  <si>
    <t>PFPSBVP</t>
  </si>
  <si>
    <t>1-1/2 X 20 M Hard Copper Tube, 10' sections</t>
  </si>
  <si>
    <t>1/2" copper hard copper pipe, 10' sections</t>
  </si>
  <si>
    <t>zoro</t>
  </si>
  <si>
    <t>CTD</t>
  </si>
  <si>
    <t>CFAD</t>
  </si>
  <si>
    <t>1/2 Wrot Copper X Female Adapter</t>
  </si>
  <si>
    <t>CFADB</t>
  </si>
  <si>
    <t>CMADB</t>
  </si>
  <si>
    <t>toolup</t>
  </si>
  <si>
    <t>6/18/2014, personal CC</t>
  </si>
  <si>
    <t>Home Depot, Masonry bits, 5 of them</t>
  </si>
  <si>
    <t>FQC104</t>
  </si>
  <si>
    <t>FQC102</t>
  </si>
  <si>
    <t>2 Quick Cap</t>
  </si>
  <si>
    <t>4 Quick Cap</t>
  </si>
  <si>
    <t>Purity meter</t>
  </si>
  <si>
    <t>Coil Tubing,Welded,1/8 In,50 ft,316 SS</t>
  </si>
  <si>
    <t>LHARDD10</t>
  </si>
  <si>
    <t>Brass Compression Tube Fitting, Tee for 1/8" Tube OD</t>
  </si>
  <si>
    <t>Brass Ball Valve, 3/8" NPT Connection, Female x Male, Short Lever</t>
  </si>
  <si>
    <t>Low-Pressure Brass Threaded Pipe Fitting, 3/8 Male x 1/8 Female Pipe Size, Hex Reducing Bushing</t>
  </si>
  <si>
    <t>Medium-Pressure Brass Threaded Pipe Fitting, 3/8 Pipe Size, Female x Female x Male Tee</t>
  </si>
  <si>
    <t>Brass Compression Tube Fitting, Straight Adapter for 1/8" Tube OD x 1/8 Male Pipe</t>
  </si>
  <si>
    <t>http://www.mcmaster.com/#50915k311/=sivq2o</t>
  </si>
  <si>
    <t>Medium-Pressure Brass Threaded Pipe Fitting, 1/2 Pipe Size, Through-Wall Coupling</t>
  </si>
  <si>
    <t>CFADC</t>
  </si>
  <si>
    <t>Low-Carbon Steel 90 Degree Angle, 3" x 3" Legs, 1/4" Wall Thickness, 1 foot</t>
  </si>
  <si>
    <t>Purifier flex line connection</t>
  </si>
  <si>
    <t>Correction to pressurize/vent dewar stations</t>
  </si>
  <si>
    <t>Barb, Adapter for 1/4" Hose ID x 1/2" NPTF Male Pipe</t>
  </si>
  <si>
    <t>Brass Ball Valve with T-Handle, 1/2" NPT Connection, Female x Male</t>
  </si>
  <si>
    <t>Brass Ball Valve with T-Handle for 1/2" Tube Size, Fits 5/8" Tube OD, Solder-End</t>
  </si>
  <si>
    <t>C9D</t>
  </si>
  <si>
    <t>CS9D</t>
  </si>
  <si>
    <t>TEKTON 3916 9-Inch Steel Spring Clamp,;helium purifier heater clamp</t>
  </si>
  <si>
    <t>Amazon.com</t>
  </si>
  <si>
    <t>Incidentals</t>
  </si>
  <si>
    <t>ML3693</t>
  </si>
  <si>
    <t>Newar Electronics</t>
  </si>
  <si>
    <t>4 conductor, braided shielded wire (for thermometers and pyroelectric</t>
  </si>
  <si>
    <t>32 oz PVC Reg Clear Cement</t>
  </si>
  <si>
    <t>O31015</t>
  </si>
  <si>
    <t>32 oz Dauber</t>
  </si>
  <si>
    <t>O31312</t>
  </si>
  <si>
    <t>12 IN Gallon CAN Swab Applicator</t>
  </si>
  <si>
    <t>O31276</t>
  </si>
  <si>
    <t>32 oz All Purpose Clear Cleaner</t>
  </si>
  <si>
    <t>O30805</t>
  </si>
  <si>
    <t>32 oz Purple Primer - NSF Listed</t>
  </si>
  <si>
    <t>O30758</t>
  </si>
  <si>
    <t>16 oz All Purpose Leak Detector</t>
  </si>
  <si>
    <t>O30211</t>
  </si>
  <si>
    <t>CFFFLBDA</t>
  </si>
  <si>
    <t>P40SFBKD</t>
  </si>
  <si>
    <t>CFFAD</t>
  </si>
  <si>
    <t>CMAD</t>
  </si>
  <si>
    <t>CFMAD</t>
  </si>
  <si>
    <t>LR main line</t>
  </si>
  <si>
    <t xml:space="preserve">2" spigot to 1/2" FNPT </t>
  </si>
  <si>
    <t>PVC 1/2"-1/2" MNPTxMNPT nipple, 3" long</t>
  </si>
  <si>
    <t>4882k43</t>
  </si>
  <si>
    <t>Cu adapter, 1/2"x1/2" FNPTxsweat ©</t>
  </si>
  <si>
    <t>1/2" Ball valve, solder, CxC</t>
  </si>
  <si>
    <t>Zoro</t>
  </si>
  <si>
    <t>Cu Cross, 1/2",  CxCxCxC</t>
  </si>
  <si>
    <t>Cu elbow 90 degree, 1/2" street (FTGxC)</t>
  </si>
  <si>
    <t>LR Pressure transducer</t>
  </si>
  <si>
    <t>Cu Adapter, 1/2"x1/8" Bushing (FTG x FNPT)</t>
  </si>
  <si>
    <t>LR Diaphragm Pump</t>
  </si>
  <si>
    <t>Brass, 3/8" MNPT x 3/8" OD Tube compression fitting</t>
  </si>
  <si>
    <t>LR Purifier Send line</t>
  </si>
  <si>
    <t>Cu Tee, 1/2"x1/2"x1/2", CxCxC</t>
  </si>
  <si>
    <t>50785K275</t>
  </si>
  <si>
    <t>9017K734</t>
  </si>
  <si>
    <t>Cu Adapter, 1/2"x1/2", CxMNPT</t>
  </si>
  <si>
    <t>KF40 Cap, drilled through and brazed to Cu Elbow</t>
  </si>
  <si>
    <t>LR Purifier Return line/Liquefier send line</t>
  </si>
  <si>
    <t>Cu elbow 90 degree, 1/2" CxC</t>
  </si>
  <si>
    <t>G2152552</t>
  </si>
  <si>
    <t>LR dewar exhaust line</t>
  </si>
  <si>
    <t>LR Liquefier exhaust line</t>
  </si>
  <si>
    <t xml:space="preserve">Cu Adapter 1/2"x1/2" FTGxFNPT </t>
  </si>
  <si>
    <t xml:space="preserve">Cu Adapter 1/2"x3/8" CxFNPT </t>
  </si>
  <si>
    <t>LR MAF+T/Solenoid Assembly</t>
  </si>
  <si>
    <t>4082T31</t>
  </si>
  <si>
    <t>Cu Adapter, 1/2"x1/2",FTGxMNPT</t>
  </si>
  <si>
    <t>Lab MAF+T Assembly</t>
  </si>
  <si>
    <t>4082T44</t>
  </si>
  <si>
    <t>5346K44</t>
  </si>
  <si>
    <t xml:space="preserve">Cu Adapter 1/2"x1/4" FTGxMNPT </t>
  </si>
  <si>
    <t>47865K12</t>
  </si>
  <si>
    <t>4429K471</t>
  </si>
  <si>
    <t>50785K223</t>
  </si>
  <si>
    <t>G0723161</t>
  </si>
  <si>
    <t>50915k311</t>
  </si>
  <si>
    <t xml:space="preserve"> 50915K151</t>
  </si>
  <si>
    <t>PVC Extra fittings</t>
  </si>
  <si>
    <t>PVC Lab</t>
  </si>
  <si>
    <t>PVC Hall</t>
  </si>
  <si>
    <t>PVC Bag room</t>
  </si>
  <si>
    <t>PVC Liquefier room</t>
  </si>
  <si>
    <t>PVC Helium Bag fitting</t>
  </si>
  <si>
    <t>4" OD 3"ID PVC tube for Flange construction</t>
  </si>
  <si>
    <t>6" x 6" PVC sheet, 1.5" thick, for flange construction</t>
  </si>
  <si>
    <t>Cu Extras</t>
  </si>
  <si>
    <t>1/2" copper cross</t>
  </si>
  <si>
    <t>ML 3694</t>
  </si>
  <si>
    <t>Helium recovery system plumbing hardware</t>
  </si>
  <si>
    <t>1/2" Ball valves and 50' of 1/8" stainless steel tubing</t>
  </si>
  <si>
    <t>ML 3698</t>
  </si>
  <si>
    <t>ML3699</t>
  </si>
  <si>
    <t>ML 3697</t>
  </si>
  <si>
    <t>ML 3702</t>
  </si>
  <si>
    <t>PVC and copper plumbing hardware long helium recovery line and liquefier room manifold</t>
  </si>
  <si>
    <t>ML 3709</t>
  </si>
  <si>
    <t>Pipe, tube, and mounting hardware for Liquefier room</t>
  </si>
  <si>
    <t>LR=Liquefier Room</t>
  </si>
  <si>
    <t>Chiller Expenses</t>
  </si>
  <si>
    <t>New London Precision</t>
  </si>
  <si>
    <t xml:space="preserve"> Mechanical room electrical power 120V boxes + wire, fire safety curtains hardware</t>
  </si>
  <si>
    <t>Cole-Parmer ±0.25%-Accuracy Compound Transmitter, 0.5 to 5.5 V Output, -14.7 to 15.0 PSI; Helium recovery project</t>
  </si>
  <si>
    <t>Duct hardware for cylinder storage ventilation</t>
  </si>
  <si>
    <t>Duct hardware for cylinder storage ventilation + pipe insulation for PVC pipe in Physics main corridor</t>
  </si>
  <si>
    <t>Hammer Drill + rachet tie downs (for joining pvc pipes)</t>
  </si>
  <si>
    <t>Harbor Freight/Laure</t>
  </si>
  <si>
    <t>~7/20/2015</t>
  </si>
  <si>
    <t>Drill Bits/masonry --- for hammer drilling concrete</t>
  </si>
  <si>
    <t>ML4169</t>
  </si>
  <si>
    <t>ML4170</t>
  </si>
  <si>
    <t>ML4168</t>
  </si>
  <si>
    <t>Welding curtains + water line hardware</t>
  </si>
  <si>
    <t>3/4" Cu pipe, solder supplies, chiller water line hardware, 1 1/2" x 1 1/2" x 1/2" Cu pipe Tee (cup ends) for manifold</t>
  </si>
  <si>
    <t xml:space="preserve">Parker 3/4" ID 801-12 Hose to connect chiller to University chilled water </t>
  </si>
  <si>
    <t>ML4172</t>
  </si>
  <si>
    <t>https://shopcross.com/product/parker-801-12-blu-rl-push-lok-multipurpose-hose-34-id-blue</t>
  </si>
  <si>
    <t>ML4175</t>
  </si>
  <si>
    <t>welding supplies, wrench + brass fittings for chiller lines/Helium recovery system</t>
  </si>
  <si>
    <t>ML4179</t>
  </si>
  <si>
    <t>Lab manifold + back room manifld supplies: 1/2" Ball valves, 1 1/2" Cu Elbows, Soldering supplies, 3/4" Cu pipe, 1 1/2" Cu Pipe, Barbed Hose fitting for chiller lines</t>
  </si>
  <si>
    <t>ML4186</t>
  </si>
  <si>
    <t>Misc Mounting Hardware, wall and strut, also wire brush and hex nipple</t>
  </si>
  <si>
    <t>http://www.northerntool.com/shop/tools/product_120327_120327</t>
  </si>
  <si>
    <t>220 lb Hoist for pop-off valve, bladder</t>
  </si>
  <si>
    <t>ML4193</t>
  </si>
  <si>
    <t>Lab and Mech room manifold parts includes: Brass compression fitting for 1/2" Cu pipe, 1/2" pipe union, KF 40 to 25 converter for Scroll pump line, Power cord for cryogenic valve, velcro strips</t>
  </si>
  <si>
    <t>ML4198</t>
  </si>
  <si>
    <t>FlexPVC.com</t>
  </si>
  <si>
    <t>PVC flanges, fittings, gaskets, gasket kits</t>
  </si>
  <si>
    <t>Hardware for chiller: FNWX509F, 3/4 Bronze 20 Mesh Wye Strainer; GBRNFM,  3/4 X 3 Brass Nipple;  LIN100190, 6 X 6 RR Gasket Sheet Packing</t>
  </si>
  <si>
    <t>CL287128-1</t>
  </si>
  <si>
    <t>ML4200</t>
  </si>
  <si>
    <t>1" Thick fiberglass insulation for 2" PVC pipe, Strut hardware</t>
  </si>
  <si>
    <t>ML4206</t>
  </si>
  <si>
    <t>SS-QF8-BP, Stainless Steel Body Protector for 1/2 in. QF Series Full-Flow Quick-Connect for helium recovery system --- Pressurization/Vent substation assemblies, Quantity: 6</t>
  </si>
  <si>
    <t xml:space="preserve">Swagelok </t>
  </si>
  <si>
    <t>Thread Sealant for NPT threads in Helium recovery system, ~$35</t>
  </si>
  <si>
    <t>ML4201</t>
  </si>
  <si>
    <t>UsPlastics.com</t>
  </si>
  <si>
    <t>Hose clamps for laboratory helium lines, Qty 10: part # 31330, 1-1/2" spiral hose clamps, Qty 4: part # 31334,  3" spiral hose clamps</t>
  </si>
  <si>
    <t>ML4208</t>
  </si>
  <si>
    <t>ML4213</t>
  </si>
  <si>
    <t>Plumbing hardware for Helium recovery lines</t>
  </si>
  <si>
    <t>ML4218</t>
  </si>
  <si>
    <t>ML4219</t>
  </si>
  <si>
    <t>Custom flange, interface between PVC and Helium recovery bladder</t>
  </si>
  <si>
    <t>ML4231</t>
  </si>
  <si>
    <t>Plumbing hardware and mounting hardware, helium recovery lines</t>
  </si>
  <si>
    <t xml:space="preserve">McMaster </t>
  </si>
  <si>
    <t>ML 4227 for the will call order</t>
  </si>
  <si>
    <t>ML4228 for delivery</t>
  </si>
  <si>
    <t>Valve for lab manifold + 4 swabs for PVC for 4" and larger pipe</t>
  </si>
  <si>
    <t>ML4230</t>
  </si>
  <si>
    <t>PKSafety.com</t>
  </si>
  <si>
    <t>Personal oxygen monitor for use in helium recovery rooms, required by DES for helium recovery system,  RAE SYSTEMS TOXIRAE II OXYGEN 0-30 PCT MONITOR</t>
  </si>
  <si>
    <t>ml4233</t>
  </si>
  <si>
    <t>Tarps.com</t>
  </si>
  <si>
    <t>Tarp for helium recovery bag, ceiling protection; 15' x 25' Vinyl Tarp 18 OZ Vinyl Coated Polyester - Tan Color</t>
  </si>
  <si>
    <t>Wall protections for heliume bag (two tarps), door stop bumper, strut mounting hardware for helium line</t>
  </si>
  <si>
    <t>ML4237</t>
  </si>
  <si>
    <t>ML4239</t>
  </si>
  <si>
    <t>CampingSurvival.com</t>
  </si>
  <si>
    <t>Gladding Red U.S. Made Paracord - 1000 Feet; for hanging ceiling protecting tarp for helium bladder</t>
  </si>
  <si>
    <t>ML4240</t>
  </si>
  <si>
    <t>PVC fittings, primer, cleaner, and cement</t>
  </si>
  <si>
    <t>ML4245</t>
  </si>
  <si>
    <t>PVC fittings and pipe, unistrut pipe clamps</t>
  </si>
  <si>
    <t>ML4250</t>
  </si>
  <si>
    <t>PVC Fittings</t>
  </si>
  <si>
    <t>Person CC</t>
  </si>
  <si>
    <t>Spackling for helium recovery room walls, putty knives</t>
  </si>
  <si>
    <t>Masonry paint for helium recovery walls</t>
  </si>
  <si>
    <t>Gasket for chiller reservoir</t>
  </si>
  <si>
    <t xml:space="preserve">Teflon tape for NPT pipe fittings, helium recovery </t>
  </si>
  <si>
    <t>No receipt</t>
  </si>
  <si>
    <t>Henkel Loctite Ablestik 286 Thermally Conductive Adhesive White 6 oz Kit</t>
  </si>
  <si>
    <t>Sealing magnet helium leaks: epoxy</t>
  </si>
  <si>
    <t>www.ellsworth.com</t>
  </si>
  <si>
    <t>http://www.ellsworth.com/products/by-market/general-industry/thermally-conductive-materials/adhesives/henkel-loctite-ablestik-286-thermally-conductive-adhesive-white-6-oz-kit/</t>
  </si>
  <si>
    <t>cabling to and from sensors in helium recovery system</t>
  </si>
  <si>
    <t>Allied Electronics</t>
  </si>
  <si>
    <t>TE Connectivity 5227726-1, Jack, Bulkhead; 50 Ohms; Straight; Coaxial; BNC; Tin; Phosphor Bronze; Valox</t>
  </si>
  <si>
    <t>http://www.alliedelec.com/te-connectivity-5227726-1/70042547/</t>
  </si>
  <si>
    <t>tools to repair magnet helium leak + patch cables for liquifier computer</t>
  </si>
  <si>
    <t>BNC patch cables for helium recovery system data acquistion card; CablesOnline 5-PACK 6 inch RG174 BNC-59 Male to Male Coax Jumper  Cable (R-B700-5)</t>
  </si>
  <si>
    <t>http://www.amazon.com/CablesOnline-5-PACK-BNC-59-Jumper-R-B700-5/dp/B00JSYJ7LW/ref=sr_1_8?ie=UTF8&amp;qid=1448851525&amp;sr=8-8&amp;keywords=rg174+bnc</t>
  </si>
  <si>
    <t>3M 9005NA 9-Inch by 11-Inch Aluminum Oxide Sandpaper, Assorted -- Grits 100, 150, 220;</t>
  </si>
  <si>
    <t>http://www.amazon.com/3M-9005NA-Aluminum-Sandpaper-Assorted/dp/B00004Z48U/ref=sr_1_1?ie=UTF8&amp;qid=1450605693&amp;sr=8-1&amp;keywords=sand+paper+assortment&amp;refinements=p_n_feature_two_browse-bin%3A3515872011</t>
  </si>
  <si>
    <t>3M Wetordry Sandpaper, 9-Inch by 11-Inch, Assorted Grit, 5-Shee</t>
  </si>
  <si>
    <t>http://www.amazon.com/3M-Wetordry-Sandpaper-11-Inch-Assorted/dp/B001449TPS/ref=sr_1_2?ie=UTF8&amp;qid=1450605948&amp;sr=8-2&amp;keywords=wet+sand+paper+sheets</t>
  </si>
  <si>
    <t>SE 8235DD12 50-Piece Diamond Burr Set, 1/8-Inch Shank, Grit 120</t>
  </si>
  <si>
    <t>http://www.amazon.com/SE-8235DD12-50-Piece-Diamond-8-Inch/dp/B0012DLA3U/ref=pd_sim_469_7?ie=UTF8&amp;dpID=51OeUW-trsL&amp;dpSrc=sims&amp;preST=_AC_UL160_SR160%2C160_&amp;refRID=1EY1Q0P7AJAZ8SAA1EHC</t>
  </si>
  <si>
    <t>Dremel 412 Sanding Discs, 220 Grit (36-Pack)</t>
  </si>
  <si>
    <t>http://www.amazon.com/Dremel-412-Sanding-Discs-36-Pack/dp/B00004UDGZ/ref=sr_1_7?ie=UTF8&amp;qid=1450606840&amp;sr=8-7&amp;keywords=dremel+grinding+pack</t>
  </si>
  <si>
    <t>SEOH Plastic Hexagonal Weigh Boats Small Dish 100pk</t>
  </si>
  <si>
    <t>http://www.amazon.com/SEOH-Plastic-Hexagonal-Weigh-Boats/dp/B001AEF5AK/ref=sr_1_2?ie=UTF8&amp;qid=1450607690&amp;sr=8-2&amp;keywords=weigh+dishes</t>
  </si>
  <si>
    <t>8 oz LEAK Detector MEGA BUBBLE, H45801</t>
  </si>
  <si>
    <t>https://www.fergusononline.com/fergusononline/userarea/viewProductDetails?fromSearchBar=true&amp;R=PROD_38403&amp;useAutoSuggest=on&amp;searchoption=KEYWORD&amp;OVERRIDE_SCOPE=LOCAL</t>
  </si>
  <si>
    <t>Bubble leak detector</t>
  </si>
  <si>
    <t>NewEgg</t>
  </si>
  <si>
    <t>WD Black 2TB Performance Desktop Hard Disk Drive - 7200 RPM SATA 6 Gb/s 64MB Cache 3.5 Inch - WD2003FZEX</t>
  </si>
  <si>
    <t>2TB hard drive for liquid helium recovery system; log file storage</t>
  </si>
  <si>
    <t>http://www.alliedelec.com/search/productdetail.aspx?SKU=70031731</t>
  </si>
  <si>
    <t>http://www.alliedelec.com/search/productdetail.aspx?SKU=70031727</t>
  </si>
  <si>
    <t>http://www.alliedelec.com/search/productdetail.aspx?SKU=70042547</t>
  </si>
  <si>
    <t>http://www.alliedelec.com/search/productdetail.aspx?SKU=70004867</t>
  </si>
  <si>
    <t>http://www.alliedelec.com/search/productdetail.aspx?SKU=70198068</t>
  </si>
  <si>
    <t>Coaxial/RF; Cap-w/Chain; BNC; Protective; Male; Brass; forBNCFemale; Straight</t>
  </si>
  <si>
    <t>PAIRED CABLE, 1 PR, 18AWG STRAND (16X30), POLYETHYLENE INSULAT, AUDIO/INSTRUMENT</t>
  </si>
  <si>
    <t>Jack, Bulkhead; 50 Ohms; Straight; Coaxial; BNC; Tin; Phosphor Bronze; Valox</t>
  </si>
  <si>
    <t>connector, rf coaxial, bnc in-series adapter, straight jack to jack, 50 ohm</t>
  </si>
  <si>
    <t>connector, rf coaxial, bnc in-series adapter, tee, jack to plug to jack, 50 ohm</t>
  </si>
  <si>
    <t>ML4294</t>
  </si>
  <si>
    <t>Valve for Liquefier room manifold, couplers for interlock assembly</t>
  </si>
  <si>
    <t>Proflex pipe coupling for 2"  pipe</t>
  </si>
  <si>
    <t>http://www.zoro.com/fernco-shielded-coupling-2-18-in-l-2-in-p3001-22/i/G3342595/</t>
  </si>
  <si>
    <t>ML4510</t>
  </si>
  <si>
    <t>http://www.zoro.com/redhat-solenoid-valve-22-38-in-nc-120v-brass-8210g093/i/G2337264/</t>
  </si>
  <si>
    <t>ASCO (redhat) Solenoid Valve, 2/2, 3/8 In, NC, 120V, Brass Zoro #: G2337264  | Mfr #: 8210G093;  Interlock assembly for cold trap; power outage and low LN; place @ entrance of liquefier on manifold</t>
  </si>
  <si>
    <t>ML4509</t>
  </si>
  <si>
    <t>couplers for solendoid valve over/under pressure interlock assembly</t>
  </si>
  <si>
    <t>http://www.mcmaster.com/#5231K331</t>
  </si>
  <si>
    <t>Clear PVC Tubing 3A Sanitary, 1/4" ID, 3/8" OD, 1/16" Wall Thk, 100 ft. Length</t>
  </si>
  <si>
    <t>http://www.mcmaster.com/#9580K48</t>
  </si>
  <si>
    <t>Std-Wall Thrd-on-One-End Brass Pipe Nipple 2 Pipe Size X 3" Length</t>
  </si>
  <si>
    <t>http://www.mcmaster.com/#4568K285</t>
  </si>
  <si>
    <t>Standard-Wall Brass Threaded Pipe Nipple 2 Pipe Size X 4" Length</t>
  </si>
  <si>
    <t>Slit Foam Rubber Pipe Insulation, 1/2" Thick, 7/8" Insulation ID, 6' Length</t>
  </si>
  <si>
    <t>http://www.mcmaster.com/nav/enter.asp?partnum=44745K25</t>
  </si>
  <si>
    <t>Camera cable to monitor bladder level + cabling for Helium recovery computer</t>
  </si>
  <si>
    <t>CablesOnline 5-PACK 6 inch RG174 BNC-59 Male to Male Coax Jumper Cable (R-B700-5)</t>
  </si>
  <si>
    <t>ML4292</t>
  </si>
  <si>
    <t>StarTech.com SuperSpeed USB 3.0 to SATA III Adapter - USB 3 to SATA 3 Converter Adapter for 2.5in or 3.5in HDD and SSD Drives - 6 Gbps</t>
  </si>
  <si>
    <t>http://www.amazon.com/StarTech-com-SATA-Drive-Adapter-Cable/dp/B00HJZJI84/ref=sr_1_2?ie=UTF8&amp;qid=1448593031&amp;sr=8-2&amp;keywords=usb+3+external+drive+cable</t>
  </si>
  <si>
    <t>30 Catchmaster Mouse / Spider / Insect / Scorpion Glue Board Sticky Traps ~ Peanut Butter Scent</t>
  </si>
  <si>
    <t>http://www.amazon.com/Catchmaster-Spider-Insect-Scorpion-Sticky/dp/B002Y6GAN4/ref=sr_1_20?ie=UTF8&amp;qid=1448852955&amp;sr=8-20&amp;keywords=mouse+traps</t>
  </si>
  <si>
    <t>RTD thermometers for chiller, transfer lines; He liquifier system</t>
  </si>
  <si>
    <t>DETECTOR RTD TF 1K OHM +/-0.06%; Digikey Part #: 615-1043-ND</t>
  </si>
  <si>
    <t>http://www.digikey.com/product-detail/en/PPG102A1/615-1043-ND/1014571</t>
  </si>
  <si>
    <t>http://www.mcmaster.com/nav/enter.asp?partnum=5231K331</t>
  </si>
  <si>
    <t xml:space="preserve"> Clear PVC Tubing 3A Sanitary, 1/4" ID, 3/8" OD, 1/16" Wall Thickness, 100 ft. Length</t>
  </si>
  <si>
    <t>Clamps for vacuum rated spiral hose for use in helium recovery system; Tap to chase threads in magnet to recapture helium (no leaks)</t>
  </si>
  <si>
    <t>http://www.mcmaster.com/#8328A12</t>
  </si>
  <si>
    <t>Tap for British Standard Threads 1/4 BSPT Pipe Size, 19 Threads Per Inch</t>
  </si>
  <si>
    <t>316 SS Worm-Drive Clamp for Soft Hose &amp; Tube 1-9/16" to 2-1/2" Clamp Dia Range, 1/2" Band Width, Packs of 5</t>
  </si>
  <si>
    <t>316 SS Worm-Drive Clamp for Soft Hose &amp; Tube 7/8" to 1-1/4" Clamp Dia Range, 1/2" Band Width, Packs of 5</t>
  </si>
  <si>
    <t>http://www.mcmaster.com/#6151K53</t>
  </si>
  <si>
    <t>http://www.mcmaster.com/#6151K58</t>
  </si>
  <si>
    <t>ML4293</t>
  </si>
  <si>
    <t>CyberPower BRG1500AVRLCD UPS 1500VA/900W 12 Outlets AVR LCD USB Ports Mini Tower (NEWEST GENERATION)</t>
  </si>
  <si>
    <t>http://www.amazon.com/CyberPower-BRG1500AVRLCD-1500VA-Outlets-GENERATION/dp/B00LEFYISA/ref=cm_cr_pr_product_top?ie=UTF8</t>
  </si>
  <si>
    <t>Floor bumper hardware for helium bag  room+ installation tools, rubber for door edges, thermal insulation for chiller lines, oxford magnet fittings to interface with helium recovery system</t>
  </si>
  <si>
    <t>http://www.mcmaster.com/#8525T23</t>
  </si>
  <si>
    <t>Sheet of Compressible Rubber Gasket Material Oil-Resistant Buna-N, 1/8" Thick, 12" X 12"</t>
  </si>
  <si>
    <t>http://www.mcmaster.com/#8948A26</t>
  </si>
  <si>
    <t>SDS-Plus Shank Rotary-Hammer Drill Bit 1/2" Bit, 8" Drilling Depth, 10-5/8" O'all Length</t>
  </si>
  <si>
    <t>http://www.mcmaster.com/#97016A975</t>
  </si>
  <si>
    <t>Internally Threaded Hollow Material Anchor for Concrete, Block and Brick, 1/2"-13 Screw Size, Packs of 1</t>
  </si>
  <si>
    <t>http://www.mcmaster.com/#8948A39</t>
  </si>
  <si>
    <t>SDS-Plus Shank Rotary-Hammer Drill Bit 3/4" Bit, 7" Drilling Depth, 9-3/4" O'all Length</t>
  </si>
  <si>
    <t>http://www.mcmaster.com/#93190A722</t>
  </si>
  <si>
    <t>Type 316 Stainless Steel Hex Head Cap Screw 1/2"-13 Thread, 2-1/2" Long, Fully Threaded, Packs of 1</t>
  </si>
  <si>
    <t>http://www.mcmaster.com/#44745K53</t>
  </si>
  <si>
    <t>Slit Foam Rubber Pipe Insulation 3/4" Thick, 1-1/8" Insulation ID, 6' Length</t>
  </si>
  <si>
    <t>Weather-Resistant Neoprene/EPDM/SBR Foam Adhesive-Back, 1/8" Thick, 2" W, 50'L, Each of 50 Ft.</t>
  </si>
  <si>
    <t>http://www.mcmaster.com/#8694K69</t>
  </si>
  <si>
    <t>http://www.mcmaster.com/#6821T711</t>
  </si>
  <si>
    <t>High-Traffic Smooth Traction Mat 24" Width X 48" Length, 1/8" Thick, Black</t>
  </si>
  <si>
    <t>British Standard Threaded Brass Pipe Fitting 1/4 Pipe Size, NPT Female X BSPT Male Adapter</t>
  </si>
  <si>
    <t>http://www.mcmaster.com/#4860K142</t>
  </si>
  <si>
    <t>Brass Yor-Lok Tube Fitting Straight Adapter for 3/8" Tube OD X 1/4 NPT Male</t>
  </si>
  <si>
    <t>http://www.mcmaster.com/#5272K194</t>
  </si>
  <si>
    <t>Amazon</t>
  </si>
  <si>
    <t>Logitech Wireless Combo Mk520 With Keyboard and Mouse</t>
  </si>
  <si>
    <t>http://www.amazon.com/Logitech-Wireless-Combo-Mk520-Keyboard/dp/B003VANO7C/ref=sr_1_3?ie=UTF8&amp;qid=1447735892&amp;sr=8-3&amp;keywords=mk550+keyboard</t>
  </si>
  <si>
    <t>http://www.amazon.com/IOGEAR-Peripheral-Sharing-Switch-GUS404/dp/B00BD8I3EI/ref=cm_cd_al_qh_dp_t</t>
  </si>
  <si>
    <t>IOGEAR 4 x 4 USB 2.0 Peripheral Sharing Switch (GUS404)</t>
  </si>
  <si>
    <t>Dahua 3MP Megapixel 1080P HD Outdoor Night Vision Infrared IP Bullet Network Security Surveillance CCTV Camera PoE Power Over Ethernet</t>
  </si>
  <si>
    <t>http://www.amazon.com/Dahua-Megapixel-Infrared-Security-Surveillance/dp/B00HHINKPA/ref=cm_cr_pr_product_top?ie=UTF8#Ask</t>
  </si>
  <si>
    <t>CablesOnline 40ft High-Quality RG8x Coax 50 OHM BNC Male/Male Antenna Cable (R-BX040)</t>
  </si>
  <si>
    <t>http://www.amazon.com/CablesOnline-High-Quality-Antenna-Cable-R-BX040/dp/B00K4D5468/ref=sr_1_1?s=aht&amp;ie=UTF8&amp;qid=1447780682&amp;sr=1-1&amp;keywords=bnc+cable+40+ft</t>
  </si>
  <si>
    <t>TP-LINK TL-PoE150S Gigabit PoE Injector Adapter, IEEE 802.3af compliant, Up to 100 meters (328 Feet): Power for camera</t>
  </si>
  <si>
    <t>http://www.amazon.com/TP-LINK-TL-PoE150S-Gigabit-Injector-compliant/dp/B001PS9E5I/ref=pd_bxgy_421_img_2?ie=UTF8&amp;refRID=1231WRM5W7660JAC5X05</t>
  </si>
  <si>
    <t>BattleBorn BLACK 75FT CAT5 Enhanced CAT5E RJ45 PATCH ETHERNET NETWORK CABLE 75'</t>
  </si>
  <si>
    <t>http://www.amazon.com/BattleBorn-Enhanced-ETHERNET-NETWORK-internet/dp/B002HK8RQU/ref=sr_1_cc_1?s=aps&amp;ie=UTF8&amp;qid=1447781301&amp;sr=1-1-catcorr&amp;keywords=cat5e+ethernet+cable+75+ft</t>
  </si>
  <si>
    <t>4 port USB switch + Keyboard/Mouse + ethernet camera</t>
  </si>
  <si>
    <t>screws for custom flange/helium bladder interface</t>
  </si>
  <si>
    <t>Type 316 SS Socket Head Cap Screw 1/4"-28 Thread, 3/4" Length, Packs of 10</t>
  </si>
  <si>
    <t>http://www.mcmaster.com/#92185A561</t>
  </si>
  <si>
    <t>Type 316 SS Socket Head Cap Screw 1/4"-28 Thread, 7/8" Long, Packs of 10</t>
  </si>
  <si>
    <t>http://www.mcmaster.com/#92185A527</t>
  </si>
  <si>
    <t>ML4277</t>
  </si>
  <si>
    <t>Control board for a Helium system pump interlock system</t>
  </si>
  <si>
    <t>https://www.arduino.cc/</t>
  </si>
  <si>
    <t>http://store-usa.arduino.cc/products/a000066</t>
  </si>
  <si>
    <t>Arduino UNO Rev3</t>
  </si>
  <si>
    <t>Power supply for the helium system pump interlock control board</t>
  </si>
  <si>
    <t>http://www.alliedelec.com/triad-magnetics-wsu075-3200/70231050/</t>
  </si>
  <si>
    <t>Triad Magnetics WSU075-3200</t>
  </si>
  <si>
    <t>Medium Pressure Brass Hex Nipple, 1 Pipe Size</t>
  </si>
  <si>
    <t>http://www.mcmaster.com/#5485K26</t>
  </si>
  <si>
    <t>Bronze Y-Strainer, 1 NPT Female, 150 mesh (100 micron)</t>
  </si>
  <si>
    <t>http://www.mcmaster.com/mv1453753815/#43935K55</t>
  </si>
  <si>
    <t>http://www.mcmaster.com/mv1453753815/#1079K14</t>
  </si>
  <si>
    <t>High-Pressure Nickel-Plated Steel Glass Sight without Reflector, 1 NPT Male, 1-3/8" Hex Size</t>
  </si>
  <si>
    <t>Medium-Pressure Brass Threaded Pipe Fitting, 1/2 Pipe Size, Cross</t>
  </si>
  <si>
    <t>http://www.mcmaster.com/mv1453753815/#50785K235</t>
  </si>
  <si>
    <t>Low-Pressure Brass Threaded Pipe Fitting, 1 Male x 1/2 Female Pipe Size, Hex Reducing Bushing</t>
  </si>
  <si>
    <t>http://www.mcmaster.com/mv1453753815/#4429K424</t>
  </si>
  <si>
    <t>http://www.mcmaster.com/#5485K24</t>
  </si>
  <si>
    <t>Medium Pressure Brass Hex Nipple, 1/2 Pipe Size</t>
  </si>
  <si>
    <t>http://www.mcmaster.com/#4587K55</t>
  </si>
  <si>
    <t>High-Pressure Steel Pipe Outlets, 1 Threaded Outlet, Fits 1 to 36 Pipe Size</t>
  </si>
  <si>
    <t>http://www.mcmaster.com/#4757T34</t>
  </si>
  <si>
    <t>High-Pressure Brass Threaded Pipe Fitting, 1/2 Pipe Size, Female x Male 90 Degree Elbow</t>
  </si>
  <si>
    <t>Brass Ball Valve, 1/2" NPT Connection, Female x Male</t>
  </si>
  <si>
    <t>54" long, 1/2 In T321 Stainless Steel Annular Corrugated Configurable Flexible Metal Hose Assembly with Ends, T304 Single Braid, Annuflex AF4750; 1/2" MNPT end, 1/2" MNPT with JIC swivel</t>
  </si>
  <si>
    <t>Process Hose</t>
  </si>
  <si>
    <t>http://www.mcmaster.com/mv1453753815/#47865K43</t>
  </si>
  <si>
    <t>http://processhose.com/</t>
  </si>
  <si>
    <t>Brass Compression Tube Fitting with Tube Support, Straight Adapter for 3/8" Tube OD x 1/2 Female Pipe</t>
  </si>
  <si>
    <t>http://www.mcmaster.com/mv1453753815/#51875K56</t>
  </si>
  <si>
    <t>Low-Pressure Brass Threaded Pipe Fitting, 1/2 Male x 1/8 Female Pipe Size, Hex Reducing Bushing</t>
  </si>
  <si>
    <t>http://www.mcmaster.com/mv1453753815/#4429K421</t>
  </si>
  <si>
    <t>http://www.mcmaster.com/#50915k311</t>
  </si>
  <si>
    <t>Strut-Mount Clamp, Type 304 Stainless Steel, for 3-1/2" OD, 3" Pipe</t>
  </si>
  <si>
    <t>http://www.mcmaster.com/#3115T49</t>
  </si>
  <si>
    <t>High Temperature Fiberglass Pipe Insulation, 1" Thick, 3-1/2" Insulation ID, 3' Length</t>
  </si>
  <si>
    <t>http://www.mcmaster.com/#5556K38</t>
  </si>
  <si>
    <t>Solder-Connection Copper Fitting for Drinking Water, Adapter, Socket-End, for 1/2 Tube Size, 3/4 Female NPT</t>
  </si>
  <si>
    <t>http://www.mcmaster.com/#5520K405</t>
  </si>
  <si>
    <t>Solder-Connection Copper Fitting for Drinking Water, Adapter, Socket-End, for 1/2 Tube Size, 1/2 Female NPT</t>
  </si>
  <si>
    <t>http://www.mcmaster.com/#5520K21</t>
  </si>
  <si>
    <t>Solder-Connection Copper Fitting for Drinking Water, Reducing Inline Tee, for 3/4 x 1/2 Tube Size</t>
  </si>
  <si>
    <t>http://www.mcmaster.com/#5520K81</t>
  </si>
  <si>
    <t>Mech Room manifold modification</t>
  </si>
  <si>
    <t>http://www.mcmaster.com/#5520K71</t>
  </si>
  <si>
    <t>Solder-Connection Copper Fitting for Drinking Water, Tee, Socket to Socket, for 1/2 Tube Size</t>
  </si>
  <si>
    <t>adcoa</t>
  </si>
  <si>
    <t>http://catalog.adcoa.net/item/activated-alumina/grade-f-6/aaf6008?&amp;bc=0|3001002</t>
  </si>
  <si>
    <t>http://www.zoro.com/briskheat-silicone-heat-tape-1-x-120-in-hstat101010/i/G4553342/</t>
  </si>
  <si>
    <t>Silicone Heat Tape, 1 x 120 In, by BRISKHEAT, 720 Watts, 120V, Controller included, 425F max</t>
  </si>
  <si>
    <t>ASCO, RedhHat, 8320G003, 120/60. 110/50. 30 PSI, 3/2 Universal valve</t>
  </si>
  <si>
    <t>http://www.asco.com/en-us/product/solenoid-valve/320-s/29940</t>
  </si>
  <si>
    <t>ASCO.com</t>
  </si>
  <si>
    <t>http://www.asco.com/en-us/product/solenoid-valve/256/20744</t>
  </si>
  <si>
    <t>ASCO, RedHat, U8256B045V, Solenoid Valve, 2/2, 1/8 In, NC, 120/110VAC</t>
  </si>
  <si>
    <t>2x120V 15A plugs, I have two pairs of these</t>
  </si>
  <si>
    <t>face plate for plugs, I have face plate</t>
  </si>
  <si>
    <t>120V electrical box I have box</t>
  </si>
  <si>
    <t>Dewars</t>
  </si>
  <si>
    <t>0.5 PSI inline releif valves, NPT size?, 3 dewars</t>
  </si>
  <si>
    <t>Magnet</t>
  </si>
  <si>
    <t>Use at least qty:1 of the 2 PSI releif valves on dewars for manifold. (are they 2 or 3 PSI?); they are vrvi-250-b-fs-2.0, in line releif valve, 1/4" M-1/4" F</t>
  </si>
  <si>
    <t>Dewar heater</t>
  </si>
  <si>
    <t>Apropriate KF flanges for lab manifold</t>
  </si>
  <si>
    <t>https://www.deltaadsorbents.com/</t>
  </si>
  <si>
    <t>Item # AA31625, 25 Lbs, Activated Alumina F-200 3/16 Options</t>
  </si>
  <si>
    <t>delta adsorbents</t>
  </si>
  <si>
    <t>Item # AAF6008, Indicating Activated Alumina, Grade F-6, 3/16 Balls, 1 lb.</t>
  </si>
  <si>
    <t>Misc</t>
  </si>
  <si>
    <t>Eyeglass Frame Magnifier, 3.5x Magnification, 4" Working Distance</t>
  </si>
  <si>
    <t>http://www.mcmaster.com/#1344T24</t>
  </si>
  <si>
    <t>Standard Wall Black Welded Steel Pipe, 3 Pipe Size x 72" Length, Threaded Ends</t>
  </si>
  <si>
    <t>http://www.mcmaster.com/mv1453753815/#4457K57</t>
  </si>
  <si>
    <t>Low-Pressure Black Malleable Iron Threaded Fitting, 3 x 1 Pipe Size, Reducing Coupling</t>
  </si>
  <si>
    <t>http://www.mcmaster.com/mv1453753815/#44605K545</t>
  </si>
  <si>
    <t>Standard-Wall Steel Thread-on-One-End Pipe Nipple, 3 Pipe Size x 6" Length</t>
  </si>
  <si>
    <t>http://www.mcmaster.com/#7753K172</t>
  </si>
  <si>
    <t>Low-Pressure Black Malleable Iron Threaded Fitting, 3 Pipe Size, Round Head Cap</t>
  </si>
  <si>
    <t>http://www.mcmaster.com/mv1453753815/#44605K391</t>
  </si>
  <si>
    <t>Black-Finish Steel Internal Retaining Ring for 3-1/4" Bore Diameter</t>
  </si>
  <si>
    <t>http://www.mcmaster.com/mv1453753815/#99142A665</t>
  </si>
  <si>
    <t>Black-Finish Steel Internal Retaining Ring for 3-1/2" Bore Diameter</t>
  </si>
  <si>
    <t>http://www.mcmaster.com/mv1453753815/#99142A670</t>
  </si>
  <si>
    <t>Stainless Steel Internal Retaining Ring for 1" Bore Diameter</t>
  </si>
  <si>
    <t>http://www.mcmaster.com/mv1453753815/#91580A211</t>
  </si>
  <si>
    <t>Stainless Steel Internal Retaining Ring for .901" Bore Diameter</t>
  </si>
  <si>
    <t>http://www.mcmaster.com/#91580A193</t>
  </si>
  <si>
    <t>Zoro #: G1602115 Brass BV, 3-Way, Comp.xComp.xComp., 1/8 In , Parker 2A-MB2XPFA-BP</t>
  </si>
  <si>
    <t>http://www.zoro.com/parker-brass-bv-3-way-compxcompxcomp-18-in-2a-mb2xpfa-bp/i/G1602115/</t>
  </si>
  <si>
    <t>Front and Back Sleeve for 1/8" Tube OD Brass Yor-Lok Tube Fitting</t>
  </si>
  <si>
    <t>http://www.mcmaster.com/#5272K602</t>
  </si>
  <si>
    <t>http://www.mcmaster.com/#5272K124</t>
  </si>
  <si>
    <t>Nut for 1/8" Tube OD Brass Yor-Lok Tube Fitting</t>
  </si>
  <si>
    <t>Bag Underpressure releif valves</t>
  </si>
  <si>
    <t>0.5 PSI InLine relief valve, large</t>
  </si>
  <si>
    <t>0.4 PSI  inline releif valve, small</t>
  </si>
  <si>
    <t>Water Trap for He recovery system</t>
  </si>
  <si>
    <t>He Purity meter automation</t>
  </si>
  <si>
    <t>Unisource UF21 Stainless Steel Cryogenic Liquid Cylinder Hose Assembly, 1/2" Stainless Steel 316 Female Flare CGA 295 Connection, 1160 PSI Maximum Pressure, 4' Length, 1/2" ID</t>
  </si>
  <si>
    <t>Eaton Aeroquip 2242-6-8S Female 37 Degree JIC Swivel to Female Pipe, JIC 37 Degree &amp; NPT End Types, Carbon Steel, 1/2 JIC(f) x 3/8 NPT(f) End Size, 1/2" Tube OD, 3/8" Female Pipe Size</t>
  </si>
  <si>
    <t>http://www.amazon.com/Aeroquip-2242-6-8S-Female-Degree-Swivel/dp/B008I5BB02/ref=pd_sim_sbs_328_2?ie=UTF8&amp;dpID=41UKwNBUe0L&amp;dpSrc=sims&amp;preST=_AC_UL160_SR160%2C160_&amp;refRID=1PQ20G07ZKY72SA21MS2</t>
  </si>
  <si>
    <t>LN Dewar Gas outlet connector</t>
  </si>
  <si>
    <t>Brass Barbed Hose Fitting, Adapter for 1/4" Hose ID x 3/8" NPTF Male Pipe</t>
  </si>
  <si>
    <t>http://www.mcmaster.com/mv1453753815/#5346K24</t>
  </si>
  <si>
    <t>Brass 37°Flared Tube Fitting, Straight Adapter for 1/2" Tube OD x 3/8 NPT Female</t>
  </si>
  <si>
    <t>http://www.mcmaster.com/#50675K175</t>
  </si>
  <si>
    <t>ML4550</t>
  </si>
  <si>
    <t>ML4551</t>
  </si>
  <si>
    <t>ml4549</t>
  </si>
  <si>
    <t>ML4553</t>
  </si>
  <si>
    <t>ML4554</t>
  </si>
  <si>
    <t>Arduino Uno board</t>
  </si>
  <si>
    <t>Lab Pump Interlock circuit for He Bag</t>
  </si>
  <si>
    <t>Jameco.com</t>
  </si>
  <si>
    <t>Neodymium magnets, Part # B222, 1/8" x 1/8" x 1/8" thick, Nickel Plated, Magnetized thru Thickness</t>
  </si>
  <si>
    <t>https://www.kjmagnetics.com/proddetail.asp?prod=B222</t>
  </si>
  <si>
    <t>kjmagnetics</t>
  </si>
  <si>
    <t>Neodymium mangets, Part # B444, 1/4" x 1/4" x 1/4" thick, Nickel Plated</t>
  </si>
  <si>
    <t>https://www.kjmagnetics.com/proddetail.asp?prod=B444</t>
  </si>
  <si>
    <t>SainSmart 4 Channel 5V Solid State Relay Module Board.OMRON SSR AVR DSP Arduino; OMRON 5V solid state relays every road 240V 2A, output with resistive fuse 240V 2A. Size:71*62mm*24mm Power supply: 5V DC(160mA); SSR Output (each channel):  Load voltage range: 75 to 264VAC (50/60Hz).  Load current: 0.1 to 2 AMP.</t>
  </si>
  <si>
    <t>http://www.sainsmart.com/sainsmart-4-channel-5v-solid-state-relay-module-board-omron-ssr-avr-dsp-arduino.html</t>
  </si>
  <si>
    <t>Sain smart</t>
  </si>
  <si>
    <t>Express shipping = $12.50</t>
  </si>
  <si>
    <t>http://www.powerswitchtail.com/Pages/default.aspx</t>
  </si>
  <si>
    <t>PowerSwitch Tail II, PN 80136: $25.99 each, Normally Open (NO), Switches up to 15 amps with a control signal as low as 3vdc @ 3ma.</t>
  </si>
  <si>
    <t>magnet reed switches; Sensor; 175 VDC (Max.); 0.5 A (Max.) (Switching); Plastic; MP2017 Series Mfr. Part#: Cherry MP201701, Allied Stock#: 70207644</t>
  </si>
  <si>
    <t>http://www.alliedelec.com/cherry-mp201701/70207644/#tab=specs</t>
  </si>
  <si>
    <t>Allied Elec</t>
  </si>
  <si>
    <t>Shipping = $6.30</t>
  </si>
  <si>
    <t>Kingbright WP59EGW LED; 70062954, WP59EGW, HE Red/Green, 60/50 mcd, 30/25 max mA</t>
  </si>
  <si>
    <t xml:space="preserve">Power Supply; AC-DC; 7.5V@3.2A; 100-240V In; Wall Plug; Pos Center Plug; WSU Series, Mfr. Part#: WSU075-3200, Allied Stock#: 70231050 </t>
  </si>
  <si>
    <t>http://www.alliedelec.com/kingbright-wp59egw/70062954/</t>
  </si>
  <si>
    <t>Power Switch</t>
  </si>
  <si>
    <t>https://www.sparkfun.com/products/9729?_ga=1.91132882.93786849.1451246631</t>
  </si>
  <si>
    <t>The ScrewShield extends all pins of the Arduino out to 3.5mm pitch screw terminals.</t>
  </si>
  <si>
    <t>Sparkfun.com</t>
  </si>
  <si>
    <t>http://www.alliedelec.com/mill-max-110-99-314-41-001000/70206321/#tab=specs</t>
  </si>
  <si>
    <t>Confirmation #500002199</t>
  </si>
  <si>
    <t>ML4552</t>
  </si>
  <si>
    <t>http://www.jameco.com/webapp/wcs/stores/servlet/Product_10001_10001_49040_-1</t>
  </si>
  <si>
    <t>7404 HEX Inverter Buffer/Driver DIP-14</t>
  </si>
  <si>
    <t>http://www.amazon.com/Prototype-Universal-Stripboard-205x410mm-13000hole/dp/B0064QJQRC/ref=sr_1_12?ie=UTF8&amp;qid=1454023149&amp;sr=8-12&amp;keywords=veroboard+stripboard</t>
  </si>
  <si>
    <t>Veroboard Prototype Universal Stripboard 8"x16" (205x410mm) 13000hole Epoxy Fiber</t>
  </si>
  <si>
    <t>http://www.jameco.com/webapp/wcs/stores/servlet/Product_10001_10001_49120_-1</t>
  </si>
  <si>
    <t>7406 HEX INVERTER BUFFER/DRIVER DIP-14, Open Collector</t>
  </si>
  <si>
    <t>7407 HEX BUFFER/DRIVER DIP-14, Open collector</t>
  </si>
  <si>
    <t>http://www.jameco.com/webapp/wcs/stores/servlet/Product_10001_10001_49091_-1</t>
  </si>
  <si>
    <t>http://www.alliedelec.com/exar-sp7805v-l/70400773/</t>
  </si>
  <si>
    <t>7805 Voltage Regulator, 1 Amp, 7.5-18V input, 5V +/- 5% output</t>
  </si>
  <si>
    <t>Socket, DIP; 14Pins; Low Profile; Open; Solder Tail; 0.3In.; Beryllium Copper; Tin/Lead</t>
  </si>
  <si>
    <t xml:space="preserve">Yes </t>
  </si>
  <si>
    <t>Arduino.cc</t>
  </si>
  <si>
    <t>Enclosure; Box-Lid; Aluminum, Diecast; Natural; 10.83x6.89x2.46 In; IP54; 1550 Series, Hammond Manufacturing 1550J</t>
  </si>
  <si>
    <t>http://www.alliedelec.com/hammond-manufacturing-1550j/70165864/</t>
  </si>
  <si>
    <t>http://www.ebay.com/itm/15pcs-70cm-2pin-3pin-4pin-female-to-female-Dupont-cable-jumper-wire-for-Arduino-/111584036089?hash=item19faed44f9:g:5uUAAOSwm8VUxu7X</t>
  </si>
  <si>
    <t>2, 3, and 4 pin F-F 0.1" jumper cables 70cm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</si>
</sst>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Arial"/>
      <family val="2"/>
    </font>
    <font>
      <b/>
      <sz val="11"/>
      <color rgb="FFFFC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7"/>
      <color rgb="FF2F2F2F"/>
      <name val="Arial"/>
      <family val="2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F4F4F4"/>
      </left>
      <right style="medium">
        <color rgb="FFF4F4F4"/>
      </right>
      <top style="medium">
        <color rgb="FFFFFFFF"/>
      </top>
      <bottom style="medium">
        <color rgb="FFF4F4F4"/>
      </bottom>
      <diagonal/>
    </border>
    <border>
      <left/>
      <right/>
      <top style="medium">
        <color rgb="FFEDEFED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1"/>
    <xf numFmtId="0" fontId="1" fillId="0" borderId="0" xfId="0" applyFont="1"/>
    <xf numFmtId="14" fontId="0" fillId="0" borderId="0" xfId="0" applyNumberFormat="1"/>
    <xf numFmtId="0" fontId="4" fillId="0" borderId="0" xfId="0" applyFont="1"/>
    <xf numFmtId="2" fontId="2" fillId="0" borderId="0" xfId="0" applyNumberFormat="1" applyFont="1"/>
    <xf numFmtId="2" fontId="0" fillId="0" borderId="0" xfId="0" applyNumberFormat="1"/>
    <xf numFmtId="2" fontId="4" fillId="0" borderId="0" xfId="0" applyNumberFormat="1" applyFont="1"/>
    <xf numFmtId="14" fontId="4" fillId="0" borderId="0" xfId="0" applyNumberFormat="1" applyFont="1"/>
    <xf numFmtId="16" fontId="4" fillId="0" borderId="0" xfId="0" applyNumberFormat="1" applyFont="1"/>
    <xf numFmtId="0" fontId="0" fillId="0" borderId="0" xfId="0" applyFill="1"/>
    <xf numFmtId="2" fontId="0" fillId="0" borderId="0" xfId="0" applyNumberFormat="1" applyFill="1"/>
    <xf numFmtId="0" fontId="9" fillId="0" borderId="0" xfId="0" applyFont="1" applyFill="1"/>
    <xf numFmtId="14" fontId="0" fillId="0" borderId="0" xfId="0" applyNumberFormat="1" applyFill="1"/>
    <xf numFmtId="0" fontId="5" fillId="0" borderId="0" xfId="0" applyFont="1" applyFill="1"/>
    <xf numFmtId="0" fontId="3" fillId="0" borderId="0" xfId="1" applyFill="1"/>
    <xf numFmtId="0" fontId="2" fillId="0" borderId="0" xfId="0" applyFont="1" applyFill="1"/>
    <xf numFmtId="0" fontId="4" fillId="0" borderId="0" xfId="0" applyFont="1" applyAlignment="1">
      <alignment wrapText="1"/>
    </xf>
    <xf numFmtId="0" fontId="16" fillId="0" borderId="0" xfId="0" applyFont="1"/>
    <xf numFmtId="0" fontId="7" fillId="0" borderId="0" xfId="0" applyFont="1"/>
    <xf numFmtId="0" fontId="0" fillId="0" borderId="0" xfId="0" applyFill="1" applyAlignment="1">
      <alignment wrapText="1"/>
    </xf>
    <xf numFmtId="2" fontId="0" fillId="0" borderId="0" xfId="0" applyNumberFormat="1" applyFill="1" applyAlignment="1">
      <alignment wrapText="1"/>
    </xf>
    <xf numFmtId="0" fontId="2" fillId="0" borderId="0" xfId="0" applyFont="1" applyFill="1" applyAlignment="1">
      <alignment wrapText="1"/>
    </xf>
    <xf numFmtId="0" fontId="8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" fillId="0" borderId="0" xfId="0" applyFont="1" applyFill="1"/>
    <xf numFmtId="2" fontId="1" fillId="0" borderId="0" xfId="0" applyNumberFormat="1" applyFont="1" applyFill="1"/>
    <xf numFmtId="14" fontId="1" fillId="0" borderId="0" xfId="0" applyNumberFormat="1" applyFont="1" applyFill="1"/>
    <xf numFmtId="0" fontId="6" fillId="0" borderId="0" xfId="0" applyFont="1" applyFill="1"/>
    <xf numFmtId="0" fontId="12" fillId="0" borderId="0" xfId="0" applyFont="1" applyFill="1"/>
    <xf numFmtId="0" fontId="3" fillId="0" borderId="0" xfId="1" applyFill="1" applyAlignment="1">
      <alignment horizontal="center" vertical="top" wrapText="1"/>
    </xf>
    <xf numFmtId="0" fontId="3" fillId="0" borderId="2" xfId="1" applyFill="1" applyBorder="1" applyAlignment="1">
      <alignment horizontal="center" vertical="top" wrapText="1"/>
    </xf>
    <xf numFmtId="0" fontId="0" fillId="0" borderId="0" xfId="0" applyFont="1" applyFill="1"/>
    <xf numFmtId="2" fontId="0" fillId="0" borderId="0" xfId="0" applyNumberFormat="1" applyFont="1" applyFill="1"/>
    <xf numFmtId="14" fontId="0" fillId="0" borderId="0" xfId="0" applyNumberFormat="1" applyFont="1" applyFill="1"/>
    <xf numFmtId="0" fontId="14" fillId="0" borderId="0" xfId="1" applyFont="1" applyFill="1"/>
    <xf numFmtId="0" fontId="13" fillId="0" borderId="1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15" fillId="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cmaster.com/" TargetMode="External"/><Relationship Id="rId13" Type="http://schemas.openxmlformats.org/officeDocument/2006/relationships/hyperlink" Target="http://www.northerntool.com/shop/tools/product_120327_120327" TargetMode="External"/><Relationship Id="rId18" Type="http://schemas.openxmlformats.org/officeDocument/2006/relationships/hyperlink" Target="http://www.alliedelec.com/te-connectivity-5227726-1/70042547/" TargetMode="External"/><Relationship Id="rId26" Type="http://schemas.openxmlformats.org/officeDocument/2006/relationships/hyperlink" Target="https://www.arduino.cc/" TargetMode="External"/><Relationship Id="rId3" Type="http://schemas.openxmlformats.org/officeDocument/2006/relationships/hyperlink" Target="http://www.tarpsupply.com/white-tarp-20x30.html" TargetMode="External"/><Relationship Id="rId21" Type="http://schemas.openxmlformats.org/officeDocument/2006/relationships/hyperlink" Target="http://www.amazon.com/SE-8235DD12-50-Piece-Diamond-8-Inch/dp/B0012DLA3U/ref=pd_sim_469_7?ie=UTF8&amp;dpID=51OeUW-trsL&amp;dpSrc=sims&amp;preST=_AC_UL160_SR160%2C160_&amp;refRID=1EY1Q0P7AJAZ8SAA1EHC" TargetMode="External"/><Relationship Id="rId7" Type="http://schemas.openxmlformats.org/officeDocument/2006/relationships/hyperlink" Target="http://www.mcmaster.com/" TargetMode="External"/><Relationship Id="rId12" Type="http://schemas.openxmlformats.org/officeDocument/2006/relationships/hyperlink" Target="http://www.mcmaster.com/" TargetMode="External"/><Relationship Id="rId17" Type="http://schemas.openxmlformats.org/officeDocument/2006/relationships/hyperlink" Target="http://www.ellsworth.com/products/by-market/general-industry/thermally-conductive-materials/adhesives/henkel-loctite-ablestik-286-thermally-conductive-adhesive-white-6-oz-kit/" TargetMode="External"/><Relationship Id="rId25" Type="http://schemas.openxmlformats.org/officeDocument/2006/relationships/hyperlink" Target="http://www.zoro.com/redhat-solenoid-valve-22-38-in-nc-120v-brass-8210g093/i/G2337264/" TargetMode="External"/><Relationship Id="rId2" Type="http://schemas.openxmlformats.org/officeDocument/2006/relationships/hyperlink" Target="http://www.brenner-fiedler.com/" TargetMode="External"/><Relationship Id="rId16" Type="http://schemas.openxmlformats.org/officeDocument/2006/relationships/hyperlink" Target="http://www.ellsworth.com/" TargetMode="External"/><Relationship Id="rId20" Type="http://schemas.openxmlformats.org/officeDocument/2006/relationships/hyperlink" Target="http://www.amazon.com/3M-Wetordry-Sandpaper-11-Inch-Assorted/dp/B001449TPS/ref=sr_1_2?ie=UTF8&amp;qid=1450605948&amp;sr=8-2&amp;keywords=wet+sand+paper+sheets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amazon.com/gp/product/B000QS2XQK/ref=oh_details_o03_s00_i00?ie=UTF8&amp;psc=1" TargetMode="External"/><Relationship Id="rId6" Type="http://schemas.openxmlformats.org/officeDocument/2006/relationships/hyperlink" Target="http://www.mcmaster.com/" TargetMode="External"/><Relationship Id="rId11" Type="http://schemas.openxmlformats.org/officeDocument/2006/relationships/hyperlink" Target="http://www.mcmaster.com/" TargetMode="External"/><Relationship Id="rId24" Type="http://schemas.openxmlformats.org/officeDocument/2006/relationships/hyperlink" Target="http://www.zoro.com/fernco-shielded-coupling-2-18-in-l-2-in-p3001-22/i/G3342595/" TargetMode="External"/><Relationship Id="rId5" Type="http://schemas.openxmlformats.org/officeDocument/2006/relationships/hyperlink" Target="http://products.uscosupply.com/item/all-categories-tubing-fittings-finger-lakes-tubing/clear-flex-60-premium-pvc-tubing/81604335?" TargetMode="External"/><Relationship Id="rId15" Type="http://schemas.openxmlformats.org/officeDocument/2006/relationships/hyperlink" Target="http://www.mcmaster.com/" TargetMode="External"/><Relationship Id="rId23" Type="http://schemas.openxmlformats.org/officeDocument/2006/relationships/hyperlink" Target="http://www.amazon.com/SEOH-Plastic-Hexagonal-Weigh-Boats/dp/B001AEF5AK/ref=sr_1_2?ie=UTF8&amp;qid=1450607690&amp;sr=8-2&amp;keywords=weigh+dishes" TargetMode="External"/><Relationship Id="rId28" Type="http://schemas.openxmlformats.org/officeDocument/2006/relationships/hyperlink" Target="http://www.alliedelec.com/triad-magnetics-wsu075-3200/70231050/" TargetMode="External"/><Relationship Id="rId10" Type="http://schemas.openxmlformats.org/officeDocument/2006/relationships/hyperlink" Target="http://www.mcmaster.com/" TargetMode="External"/><Relationship Id="rId19" Type="http://schemas.openxmlformats.org/officeDocument/2006/relationships/hyperlink" Target="http://www.amazon.com/3M-9005NA-Aluminum-Sandpaper-Assorted/dp/B00004Z48U/ref=sr_1_1?ie=UTF8&amp;qid=1450605693&amp;sr=8-1&amp;keywords=sand+paper+assortment&amp;refinements=p_n_feature_two_browse-bin%3A3515872011" TargetMode="External"/><Relationship Id="rId4" Type="http://schemas.openxmlformats.org/officeDocument/2006/relationships/hyperlink" Target="https://processhose.com/" TargetMode="External"/><Relationship Id="rId9" Type="http://schemas.openxmlformats.org/officeDocument/2006/relationships/hyperlink" Target="https://shopcross.com/product/parker-801-12-blu-rl-push-lok-multipurpose-hose-34-id-blue" TargetMode="External"/><Relationship Id="rId14" Type="http://schemas.openxmlformats.org/officeDocument/2006/relationships/hyperlink" Target="http://www.mcmaster.com/" TargetMode="External"/><Relationship Id="rId22" Type="http://schemas.openxmlformats.org/officeDocument/2006/relationships/hyperlink" Target="http://www.amazon.com/Dremel-412-Sanding-Discs-36-Pack/dp/B00004UDGZ/ref=sr_1_7?ie=UTF8&amp;qid=1450606840&amp;sr=8-7&amp;keywords=dremel+grinding+pack" TargetMode="External"/><Relationship Id="rId27" Type="http://schemas.openxmlformats.org/officeDocument/2006/relationships/hyperlink" Target="http://store-usa.arduino.cc/products/a000066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ncorp.com/product.aspx?id=3463" TargetMode="External"/><Relationship Id="rId117" Type="http://schemas.openxmlformats.org/officeDocument/2006/relationships/hyperlink" Target="https://www.fergusononline.com/fergusononline/userarea/viewProductDetails?fromSearchBar=true&amp;R=PROD_19577&amp;useAutoSuggest=on&amp;searchoption=KEYWORD&amp;OVERRIDE_SCOPE=LOCAL" TargetMode="External"/><Relationship Id="rId21" Type="http://schemas.openxmlformats.org/officeDocument/2006/relationships/hyperlink" Target="http://www.digikey.com/product-detail/en/DP-101A-N-P/1110-1817-ND/3899350" TargetMode="External"/><Relationship Id="rId42" Type="http://schemas.openxmlformats.org/officeDocument/2006/relationships/hyperlink" Target="http://www.zoro.com/i/G3076665/?category=5764" TargetMode="External"/><Relationship Id="rId47" Type="http://schemas.openxmlformats.org/officeDocument/2006/relationships/hyperlink" Target="https://www.fergusononline.com/fergusononline/userarea/viewProductDetails?searchTerm=Copper%20Fittings%20&amp;R=PROD_46002&amp;fromSearchFilter=true&amp;autoSuggest=true&amp;OVERRIDE_SCOPE=LOCAL" TargetMode="External"/><Relationship Id="rId63" Type="http://schemas.openxmlformats.org/officeDocument/2006/relationships/hyperlink" Target="https://www.fergusononline.com/fergusononline/userarea/viewProductDetails?searchTerm=Copper%20Fittings%20&amp;R=PROD_46002&amp;fromSearchFilter=true&amp;autoSuggest=true&amp;OVERRIDE_SCOPE=LOCAL" TargetMode="External"/><Relationship Id="rId68" Type="http://schemas.openxmlformats.org/officeDocument/2006/relationships/hyperlink" Target="http://www.mcmaster.com/" TargetMode="External"/><Relationship Id="rId84" Type="http://schemas.openxmlformats.org/officeDocument/2006/relationships/hyperlink" Target="https://www.fergusononline.com/fergusononline/userarea/viewProductDetails?exposeDimId=153&amp;exposeDimName=D_Fitting_Size&amp;R=PROD_48907&amp;_=1403015946042" TargetMode="External"/><Relationship Id="rId89" Type="http://schemas.openxmlformats.org/officeDocument/2006/relationships/hyperlink" Target="https://www.fergusononline.com/fergusononline/userarea/viewProductDetails?fromSearchBar=true&amp;R=PROD_8314&amp;useAutoSuggest=on&amp;searchoption=KEYWORD&amp;OVERRIDE_SCOPE=LOCAL" TargetMode="External"/><Relationship Id="rId112" Type="http://schemas.openxmlformats.org/officeDocument/2006/relationships/hyperlink" Target="https://www.fergusononline.com/fergusononline/userarea/viewProductDetails?R=PROD_34951" TargetMode="External"/><Relationship Id="rId133" Type="http://schemas.openxmlformats.org/officeDocument/2006/relationships/hyperlink" Target="http://www.zoro.com/parker-brass-bv-3-way-compxcompxcomp-18-in-2a-mb2xpfa-bp/i/G1602115/" TargetMode="External"/><Relationship Id="rId138" Type="http://schemas.openxmlformats.org/officeDocument/2006/relationships/hyperlink" Target="https://www.kjmagnetics.com/proddetail.asp?prod=B444" TargetMode="External"/><Relationship Id="rId16" Type="http://schemas.openxmlformats.org/officeDocument/2006/relationships/hyperlink" Target="http://www.mcmaster.com/" TargetMode="External"/><Relationship Id="rId107" Type="http://schemas.openxmlformats.org/officeDocument/2006/relationships/hyperlink" Target="https://www.fergusononline.com/fergusononline/userarea/viewProductDetails?exposeDimId=153&amp;exposeDimName=D_Fitting_Size&amp;R=PROD_48907&amp;_=1403015946042" TargetMode="External"/><Relationship Id="rId11" Type="http://schemas.openxmlformats.org/officeDocument/2006/relationships/hyperlink" Target="http://www.mcmaster.com/" TargetMode="External"/><Relationship Id="rId32" Type="http://schemas.openxmlformats.org/officeDocument/2006/relationships/hyperlink" Target="http://www.pchemlabs.com/product.asp?pid=1315" TargetMode="External"/><Relationship Id="rId37" Type="http://schemas.openxmlformats.org/officeDocument/2006/relationships/hyperlink" Target="http://www.pchemlabs.com/product.asp?pid=1198" TargetMode="External"/><Relationship Id="rId53" Type="http://schemas.openxmlformats.org/officeDocument/2006/relationships/hyperlink" Target="https://www.fergusononline.com/fergusononline/userarea/viewProductDetails?R=PROD_7164" TargetMode="External"/><Relationship Id="rId58" Type="http://schemas.openxmlformats.org/officeDocument/2006/relationships/hyperlink" Target="https://www.fergusononline.com/fergusononline/userarea/viewProductDetails?R=PROD_2476" TargetMode="External"/><Relationship Id="rId74" Type="http://schemas.openxmlformats.org/officeDocument/2006/relationships/hyperlink" Target="https://www.fergusononline.com/fergusononline/userarea/viewProductDetails?exposeDimId=153&amp;exposeDimName=D_Fitting_Size&amp;R=PROD_48907&amp;_=1403015946042" TargetMode="External"/><Relationship Id="rId79" Type="http://schemas.openxmlformats.org/officeDocument/2006/relationships/hyperlink" Target="https://www.fergusononline.com/fergusononline/userarea/viewProductDetails?exposeDimId=153&amp;exposeDimName=D_Fitting_Size&amp;R=PROD_14648&amp;_=1403015946042" TargetMode="External"/><Relationship Id="rId102" Type="http://schemas.openxmlformats.org/officeDocument/2006/relationships/hyperlink" Target="https://www.fergusononline.com/fergusononline/userarea/viewProductDetails?R=PROD_22505" TargetMode="External"/><Relationship Id="rId123" Type="http://schemas.openxmlformats.org/officeDocument/2006/relationships/hyperlink" Target="http://www.mcmaster.com/mv1453753815/" TargetMode="External"/><Relationship Id="rId128" Type="http://schemas.openxmlformats.org/officeDocument/2006/relationships/hyperlink" Target="http://www.mcmaster.com/mv1453753815/" TargetMode="External"/><Relationship Id="rId144" Type="http://schemas.openxmlformats.org/officeDocument/2006/relationships/hyperlink" Target="http://www.alliedelec.com/triad-magnetics-wsu075-3200/70231050/" TargetMode="External"/><Relationship Id="rId149" Type="http://schemas.openxmlformats.org/officeDocument/2006/relationships/hyperlink" Target="http://www.alliedelec.com/hammond-manufacturing-1550j/70165864/" TargetMode="External"/><Relationship Id="rId5" Type="http://schemas.openxmlformats.org/officeDocument/2006/relationships/hyperlink" Target="http://www.mcmaster.com/" TargetMode="External"/><Relationship Id="rId90" Type="http://schemas.openxmlformats.org/officeDocument/2006/relationships/hyperlink" Target="https://www.fergusononline.com/fergusononline/userarea/viewProductDetails?fromSearchBar=true&amp;R=PROD_8314&amp;useAutoSuggest=on&amp;searchoption=KEYWORD&amp;OVERRIDE_SCOPE=LOCAL" TargetMode="External"/><Relationship Id="rId95" Type="http://schemas.openxmlformats.org/officeDocument/2006/relationships/hyperlink" Target="https://www.fergusononline.com/fergusononline/userarea/viewProductDetails?R=PROD_224953&amp;useAutoSuggest=on&amp;fromSearchFilter=true&amp;searchoption=KEYWORD&amp;OVERRIDE_SCOPE=LOCAL" TargetMode="External"/><Relationship Id="rId22" Type="http://schemas.openxmlformats.org/officeDocument/2006/relationships/hyperlink" Target="http://www.ppe.com/" TargetMode="External"/><Relationship Id="rId27" Type="http://schemas.openxmlformats.org/officeDocument/2006/relationships/hyperlink" Target="http://www.swagelok.com/search/find_products_home.aspx?part=B-QF8-S-8PM&amp;item=" TargetMode="External"/><Relationship Id="rId43" Type="http://schemas.openxmlformats.org/officeDocument/2006/relationships/hyperlink" Target="http://www.mcmaster.com/" TargetMode="External"/><Relationship Id="rId48" Type="http://schemas.openxmlformats.org/officeDocument/2006/relationships/hyperlink" Target="https://www.fergusononline.com/fergusononline/userarea/viewProductDetails?R=PROD_16982" TargetMode="External"/><Relationship Id="rId64" Type="http://schemas.openxmlformats.org/officeDocument/2006/relationships/hyperlink" Target="https://www.fergusononline.com/fergusononline/userarea/viewProductDetails?R=PROD_27152" TargetMode="External"/><Relationship Id="rId69" Type="http://schemas.openxmlformats.org/officeDocument/2006/relationships/hyperlink" Target="https://www.fergusononline.com/fergusononline/userarea/viewProductDetails?R=PROD_13331" TargetMode="External"/><Relationship Id="rId113" Type="http://schemas.openxmlformats.org/officeDocument/2006/relationships/hyperlink" Target="https://www.fergusononline.com/fergusononline/userarea/viewProductDetails?R=PROD_34951" TargetMode="External"/><Relationship Id="rId118" Type="http://schemas.openxmlformats.org/officeDocument/2006/relationships/hyperlink" Target="http://www.mcmaster.com/" TargetMode="External"/><Relationship Id="rId134" Type="http://schemas.openxmlformats.org/officeDocument/2006/relationships/hyperlink" Target="http://www.asco.com/en-us/product/solenoid-valve/256/20744" TargetMode="External"/><Relationship Id="rId139" Type="http://schemas.openxmlformats.org/officeDocument/2006/relationships/hyperlink" Target="http://www.powerswitchtail.com/Pages/default.aspx" TargetMode="External"/><Relationship Id="rId80" Type="http://schemas.openxmlformats.org/officeDocument/2006/relationships/hyperlink" Target="https://www.fergusononline.com/fergusononline/userarea/viewProductDetails?exposeDimId=153&amp;exposeDimName=D_Fitting_Size&amp;R=PROD_14648&amp;_=1403015946042" TargetMode="External"/><Relationship Id="rId85" Type="http://schemas.openxmlformats.org/officeDocument/2006/relationships/hyperlink" Target="https://www.fergusononline.com/fergusononline/userarea/viewProductDetails?R=PROD_22505" TargetMode="External"/><Relationship Id="rId150" Type="http://schemas.openxmlformats.org/officeDocument/2006/relationships/hyperlink" Target="http://www.ebay.com/itm/15pcs-70cm-2pin-3pin-4pin-female-to-female-Dupont-cable-jumper-wire-for-Arduino-/111584036089?hash=item19faed44f9:g:5uUAAOSwm8VUxu7X" TargetMode="External"/><Relationship Id="rId12" Type="http://schemas.openxmlformats.org/officeDocument/2006/relationships/hyperlink" Target="http://www.mcmaster.com/" TargetMode="External"/><Relationship Id="rId17" Type="http://schemas.openxmlformats.org/officeDocument/2006/relationships/hyperlink" Target="http://www.mcmaster.com/" TargetMode="External"/><Relationship Id="rId25" Type="http://schemas.openxmlformats.org/officeDocument/2006/relationships/hyperlink" Target="https://www.ancorp.com/product.aspx?id=3463" TargetMode="External"/><Relationship Id="rId33" Type="http://schemas.openxmlformats.org/officeDocument/2006/relationships/hyperlink" Target="http://www.pchemlabs.com/product.asp?pid=1315" TargetMode="External"/><Relationship Id="rId38" Type="http://schemas.openxmlformats.org/officeDocument/2006/relationships/hyperlink" Target="http://www.pchemlabs.com/product.asp?pid=1200" TargetMode="External"/><Relationship Id="rId46" Type="http://schemas.openxmlformats.org/officeDocument/2006/relationships/hyperlink" Target="https://www.fergusononline.com/fergusononline/userarea/viewProductDetails?searchTerm=Copper%20Fittings%20&amp;R=PROD_46002&amp;fromSearchFilter=true&amp;autoSuggest=true&amp;OVERRIDE_SCOPE=LOCAL" TargetMode="External"/><Relationship Id="rId59" Type="http://schemas.openxmlformats.org/officeDocument/2006/relationships/hyperlink" Target="https://www.fergusononline.com/fergusononline/userarea/viewProductDetails?R=PROD_2476" TargetMode="External"/><Relationship Id="rId67" Type="http://schemas.openxmlformats.org/officeDocument/2006/relationships/hyperlink" Target="https://www.fergusononline.com/fergusononline/userarea/viewProductDetails?R=PROD_16982" TargetMode="External"/><Relationship Id="rId103" Type="http://schemas.openxmlformats.org/officeDocument/2006/relationships/hyperlink" Target="https://www.fergusononline.com/fergusononline/userarea/viewProductDetails?R=PROD_22505" TargetMode="External"/><Relationship Id="rId108" Type="http://schemas.openxmlformats.org/officeDocument/2006/relationships/hyperlink" Target="https://www.fergusononline.com/fergusononline/userarea/viewProductDetails?exposeDimId=153&amp;exposeDimName=D_Fitting_Size&amp;R=PROD_14648&amp;_=1403015946042" TargetMode="External"/><Relationship Id="rId116" Type="http://schemas.openxmlformats.org/officeDocument/2006/relationships/hyperlink" Target="https://www.fergusononline.com/fergusononline/userarea/viewProductDetails?R=PROD_45956&amp;OVERRIDE_SCOPE=LOCAL" TargetMode="External"/><Relationship Id="rId124" Type="http://schemas.openxmlformats.org/officeDocument/2006/relationships/hyperlink" Target="http://www.mcmaster.com/" TargetMode="External"/><Relationship Id="rId129" Type="http://schemas.openxmlformats.org/officeDocument/2006/relationships/hyperlink" Target="http://www.mcmaster.com/" TargetMode="External"/><Relationship Id="rId137" Type="http://schemas.openxmlformats.org/officeDocument/2006/relationships/hyperlink" Target="https://www.kjmagnetics.com/proddetail.asp?prod=B222" TargetMode="External"/><Relationship Id="rId20" Type="http://schemas.openxmlformats.org/officeDocument/2006/relationships/hyperlink" Target="http://www.zoro.com/i/G1634866/?category=5796" TargetMode="External"/><Relationship Id="rId41" Type="http://schemas.openxmlformats.org/officeDocument/2006/relationships/hyperlink" Target="http://www.zoro.com/i/G0935121/?category=5764" TargetMode="External"/><Relationship Id="rId54" Type="http://schemas.openxmlformats.org/officeDocument/2006/relationships/hyperlink" Target="https://www.fergusononline.com/fergusononline/userarea/viewProductDetails?R=PROD_43428" TargetMode="External"/><Relationship Id="rId62" Type="http://schemas.openxmlformats.org/officeDocument/2006/relationships/hyperlink" Target="https://www.fergusononline.com/fergusononline/userarea/viewProductDetails?searchTerm=Copper%20Fittings%20&amp;R=PROD_46002&amp;fromSearchFilter=true&amp;autoSuggest=true&amp;OVERRIDE_SCOPE=LOCAL" TargetMode="External"/><Relationship Id="rId70" Type="http://schemas.openxmlformats.org/officeDocument/2006/relationships/hyperlink" Target="https://www.fergusononline.com/fergusononline/userarea/viewProductDetails?R=PROD_13331" TargetMode="External"/><Relationship Id="rId75" Type="http://schemas.openxmlformats.org/officeDocument/2006/relationships/hyperlink" Target="https://www.fergusononline.com/fergusononline/userarea/viewProductDetails?exposeDimId=153&amp;exposeDimName=D_Fitting_Size&amp;R=PROD_12800&amp;_=1403015946042" TargetMode="External"/><Relationship Id="rId83" Type="http://schemas.openxmlformats.org/officeDocument/2006/relationships/hyperlink" Target="https://www.fergusononline.com/fergusononline/userarea/viewProductDetails?exposeDimId=153&amp;exposeDimName=D_Fitting_Size&amp;R=PROD_48907&amp;_=1403015946042" TargetMode="External"/><Relationship Id="rId88" Type="http://schemas.openxmlformats.org/officeDocument/2006/relationships/hyperlink" Target="https://www.fergusononline.com/fergusononline/userarea/viewProductDetails?exposeDimId=153&amp;exposeDimName=D_Fitting_Size&amp;R=PROD_25475&amp;_=1403015946042" TargetMode="External"/><Relationship Id="rId91" Type="http://schemas.openxmlformats.org/officeDocument/2006/relationships/hyperlink" Target="https://www.fergusononline.com/fergusononline/userarea/viewProductDetails?exposeDimId=153&amp;exposeDimName=D_Fitting_Size&amp;R=PROD_25475&amp;_=1403015946042" TargetMode="External"/><Relationship Id="rId96" Type="http://schemas.openxmlformats.org/officeDocument/2006/relationships/hyperlink" Target="https://www.fergusononline.com/fergusononline/userarea/viewProductDetails?R=PROD_224953&amp;useAutoSuggest=on&amp;fromSearchFilter=true&amp;searchoption=KEYWORD&amp;OVERRIDE_SCOPE=LOCAL" TargetMode="External"/><Relationship Id="rId111" Type="http://schemas.openxmlformats.org/officeDocument/2006/relationships/hyperlink" Target="https://www.fergusononline.com/fergusononline/userarea/viewProductDetails?exposeDimId=153&amp;exposeDimName=D_Fitting_Size&amp;R=PROD_25475&amp;_=1403015946042" TargetMode="External"/><Relationship Id="rId132" Type="http://schemas.openxmlformats.org/officeDocument/2006/relationships/hyperlink" Target="http://processhose.com/" TargetMode="External"/><Relationship Id="rId140" Type="http://schemas.openxmlformats.org/officeDocument/2006/relationships/hyperlink" Target="http://www.alliedelec.com/cherry-mp201701/70207644/" TargetMode="External"/><Relationship Id="rId145" Type="http://schemas.openxmlformats.org/officeDocument/2006/relationships/hyperlink" Target="http://www.alliedelec.com/mill-max-110-99-314-41-001000/70206321/" TargetMode="External"/><Relationship Id="rId1" Type="http://schemas.openxmlformats.org/officeDocument/2006/relationships/hyperlink" Target="http://www.mcmaster.com/" TargetMode="External"/><Relationship Id="rId6" Type="http://schemas.openxmlformats.org/officeDocument/2006/relationships/hyperlink" Target="http://www.mcmaster.com/" TargetMode="External"/><Relationship Id="rId15" Type="http://schemas.openxmlformats.org/officeDocument/2006/relationships/hyperlink" Target="http://www.mcmaster.com/" TargetMode="External"/><Relationship Id="rId23" Type="http://schemas.openxmlformats.org/officeDocument/2006/relationships/hyperlink" Target="http://www.zoro.com/i/G1634866/?category=5796" TargetMode="External"/><Relationship Id="rId28" Type="http://schemas.openxmlformats.org/officeDocument/2006/relationships/hyperlink" Target="http://products.uscosupply.com/item/all-categories-tubing-fittings-finger-lakes-tubing/clear-flex-60-premium-pvc-tubing/81604335?" TargetMode="External"/><Relationship Id="rId36" Type="http://schemas.openxmlformats.org/officeDocument/2006/relationships/hyperlink" Target="http://www.pchemlabs.com/product.asp?pid=1315" TargetMode="External"/><Relationship Id="rId49" Type="http://schemas.openxmlformats.org/officeDocument/2006/relationships/hyperlink" Target="https://www.fergusononline.com/fergusononline/userarea/viewProductDetails?R=PROD_16982" TargetMode="External"/><Relationship Id="rId57" Type="http://schemas.openxmlformats.org/officeDocument/2006/relationships/hyperlink" Target="https://www.fergusononline.com/fergusononline/userarea/viewProductDetails?searchTerm=Copper%20Fittings%20&amp;R=PROD_46002&amp;fromSearchFilter=true&amp;autoSuggest=true&amp;OVERRIDE_SCOPE=LOCAL" TargetMode="External"/><Relationship Id="rId106" Type="http://schemas.openxmlformats.org/officeDocument/2006/relationships/hyperlink" Target="https://www.fergusononline.com/fergusononline/userarea/viewProductDetails?exposeDimId=153&amp;exposeDimName=D_Fitting_Size&amp;R=PROD_48907&amp;_=1403015946042" TargetMode="External"/><Relationship Id="rId114" Type="http://schemas.openxmlformats.org/officeDocument/2006/relationships/hyperlink" Target="https://www.fergusononline.com/fergusononline/userarea/viewProductDetails?R=PROD_35643" TargetMode="External"/><Relationship Id="rId119" Type="http://schemas.openxmlformats.org/officeDocument/2006/relationships/hyperlink" Target="http://www.mcmaster.com/" TargetMode="External"/><Relationship Id="rId127" Type="http://schemas.openxmlformats.org/officeDocument/2006/relationships/hyperlink" Target="http://www.zoro.com/briskheat-silicone-heat-tape-1-x-120-in-hstat101010/i/G4553342/" TargetMode="External"/><Relationship Id="rId10" Type="http://schemas.openxmlformats.org/officeDocument/2006/relationships/hyperlink" Target="http://www.mcmaster.com/" TargetMode="External"/><Relationship Id="rId31" Type="http://schemas.openxmlformats.org/officeDocument/2006/relationships/hyperlink" Target="https://www.ancorp.com/line.aspx?id=615&amp;catid=51" TargetMode="External"/><Relationship Id="rId44" Type="http://schemas.openxmlformats.org/officeDocument/2006/relationships/hyperlink" Target="http://www.mcmaster.com/" TargetMode="External"/><Relationship Id="rId52" Type="http://schemas.openxmlformats.org/officeDocument/2006/relationships/hyperlink" Target="https://www.fergusononline.com/fergusononline/userarea/viewProductDetails?R=PROD_7164" TargetMode="External"/><Relationship Id="rId60" Type="http://schemas.openxmlformats.org/officeDocument/2006/relationships/hyperlink" Target="https://www.fergusononline.com/fergusononline/userarea/viewProductDetails?R=PROD_2476" TargetMode="External"/><Relationship Id="rId65" Type="http://schemas.openxmlformats.org/officeDocument/2006/relationships/hyperlink" Target="https://www.fergusononline.com/fergusononline/userarea/viewProductDetails?searchTerm=Copper%20Fittings%20&amp;R=PROD_46002&amp;fromSearchFilter=true&amp;autoSuggest=true&amp;OVERRIDE_SCOPE=LOCAL" TargetMode="External"/><Relationship Id="rId73" Type="http://schemas.openxmlformats.org/officeDocument/2006/relationships/hyperlink" Target="https://www.fergusononline.com/fergusononline/userarea/viewProductDetails?exposeDimId=153&amp;exposeDimName=D_Fitting_Size&amp;R=PROD_48907&amp;_=1403015946042" TargetMode="External"/><Relationship Id="rId78" Type="http://schemas.openxmlformats.org/officeDocument/2006/relationships/hyperlink" Target="https://www.fergusononline.com/fergusononline/userarea/viewProductDetails?exposeDimId=153&amp;exposeDimName=D_Fitting_Size&amp;R=PROD_12800&amp;_=1403015946042" TargetMode="External"/><Relationship Id="rId81" Type="http://schemas.openxmlformats.org/officeDocument/2006/relationships/hyperlink" Target="https://www.fergusononline.com/fergusononline/userarea/viewProductDetails?exposeDimId=153&amp;exposeDimName=D_Fitting_Size&amp;R=PROD_12800&amp;_=1403015946042" TargetMode="External"/><Relationship Id="rId86" Type="http://schemas.openxmlformats.org/officeDocument/2006/relationships/hyperlink" Target="https://www.fergusononline.com/fergusononline/userarea/viewProductDetails?R=PROD_22505" TargetMode="External"/><Relationship Id="rId94" Type="http://schemas.openxmlformats.org/officeDocument/2006/relationships/hyperlink" Target="https://www.fergusononline.com/fergusononline/userarea/viewProductDetails?R=PROD_22505" TargetMode="External"/><Relationship Id="rId99" Type="http://schemas.openxmlformats.org/officeDocument/2006/relationships/hyperlink" Target="https://www.fergusononline.com/fergusononline/userarea/viewProductDetails?exposeDimId=153&amp;exposeDimName=D_Fitting_Size&amp;R=PROD_25475&amp;_=1403015946042" TargetMode="External"/><Relationship Id="rId101" Type="http://schemas.openxmlformats.org/officeDocument/2006/relationships/hyperlink" Target="https://www.fergusononline.com/fergusononline/userarea/viewProductDetails?exposeDimId=153&amp;exposeDimName=D_Fitting_Size&amp;R=PROD_12800&amp;_=1403015946042" TargetMode="External"/><Relationship Id="rId122" Type="http://schemas.openxmlformats.org/officeDocument/2006/relationships/hyperlink" Target="https://www.ascovalve.com/Common/PDFFiles/Product/CryogenicR4.pdf" TargetMode="External"/><Relationship Id="rId130" Type="http://schemas.openxmlformats.org/officeDocument/2006/relationships/hyperlink" Target="http://catalog.adcoa.net/item/activated-alumina/grade-f-6/aaf6008?&amp;bc=0|3001002" TargetMode="External"/><Relationship Id="rId135" Type="http://schemas.openxmlformats.org/officeDocument/2006/relationships/hyperlink" Target="http://www.asco.com/en-us/product/solenoid-valve/320-s/29940" TargetMode="External"/><Relationship Id="rId143" Type="http://schemas.openxmlformats.org/officeDocument/2006/relationships/hyperlink" Target="http://www.sainsmart.com/sainsmart-4-channel-5v-solid-state-relay-module-board-omron-ssr-avr-dsp-arduino.html" TargetMode="External"/><Relationship Id="rId148" Type="http://schemas.openxmlformats.org/officeDocument/2006/relationships/hyperlink" Target="http://www.alliedelec.com/exar-sp7805v-l/70400773/" TargetMode="External"/><Relationship Id="rId151" Type="http://schemas.openxmlformats.org/officeDocument/2006/relationships/hyperlink" Target="http://www.mcmaster.com/" TargetMode="External"/><Relationship Id="rId4" Type="http://schemas.openxmlformats.org/officeDocument/2006/relationships/hyperlink" Target="http://www.zoro.com/i/G2466572/?category=5764" TargetMode="External"/><Relationship Id="rId9" Type="http://schemas.openxmlformats.org/officeDocument/2006/relationships/hyperlink" Target="http://www.mcmaster.com/" TargetMode="External"/><Relationship Id="rId13" Type="http://schemas.openxmlformats.org/officeDocument/2006/relationships/hyperlink" Target="http://www.mcmaster.com/" TargetMode="External"/><Relationship Id="rId18" Type="http://schemas.openxmlformats.org/officeDocument/2006/relationships/hyperlink" Target="http://www.zoro.com/i/G3637751/?category=6844" TargetMode="External"/><Relationship Id="rId39" Type="http://schemas.openxmlformats.org/officeDocument/2006/relationships/hyperlink" Target="http://www.pchemlabs.com/product.asp?pid=1200" TargetMode="External"/><Relationship Id="rId109" Type="http://schemas.openxmlformats.org/officeDocument/2006/relationships/hyperlink" Target="https://www.fergusononline.com/fergusononline/userarea/viewProductDetails?exposeDimId=153&amp;exposeDimName=D_Fitting_Size&amp;R=PROD_14648&amp;_=1403015946042" TargetMode="External"/><Relationship Id="rId34" Type="http://schemas.openxmlformats.org/officeDocument/2006/relationships/hyperlink" Target="http://www.pchemlabs.com/product.asp?pid=1198" TargetMode="External"/><Relationship Id="rId50" Type="http://schemas.openxmlformats.org/officeDocument/2006/relationships/hyperlink" Target="https://www.fergusononline.com/fergusononline/userarea/viewProductDetails?R=PROD_16982" TargetMode="External"/><Relationship Id="rId55" Type="http://schemas.openxmlformats.org/officeDocument/2006/relationships/hyperlink" Target="https://www.fergusononline.com/fergusononline/userarea/viewProductDetails?searchTerm=Copper%20Fittings%20&amp;R=PROD_46002&amp;fromSearchFilter=true&amp;autoSuggest=true&amp;OVERRIDE_SCOPE=LOCAL" TargetMode="External"/><Relationship Id="rId76" Type="http://schemas.openxmlformats.org/officeDocument/2006/relationships/hyperlink" Target="https://www.fergusononline.com/fergusononline/userarea/viewProductDetails?exposeDimId=153&amp;exposeDimName=D_Fitting_Size&amp;R=PROD_12800&amp;_=1403015946042" TargetMode="External"/><Relationship Id="rId97" Type="http://schemas.openxmlformats.org/officeDocument/2006/relationships/hyperlink" Target="https://www.fergusononline.com/fergusononline/userarea/viewProductDetails?R=PROD_224957&amp;useAutoSuggest=on&amp;fromSearchFilter=true&amp;searchoption=KEYWORD&amp;OVERRIDE_SCOPE=LOCAL" TargetMode="External"/><Relationship Id="rId104" Type="http://schemas.openxmlformats.org/officeDocument/2006/relationships/hyperlink" Target="https://www.fergusononline.com/fergusononline/userarea/viewProductDetails?R=PROD_13331" TargetMode="External"/><Relationship Id="rId120" Type="http://schemas.openxmlformats.org/officeDocument/2006/relationships/hyperlink" Target="http://www.mcmaster.com/" TargetMode="External"/><Relationship Id="rId125" Type="http://schemas.openxmlformats.org/officeDocument/2006/relationships/hyperlink" Target="http://www.mcmaster.com/" TargetMode="External"/><Relationship Id="rId141" Type="http://schemas.openxmlformats.org/officeDocument/2006/relationships/hyperlink" Target="http://store-usa.arduino.cc/products/a000066" TargetMode="External"/><Relationship Id="rId146" Type="http://schemas.openxmlformats.org/officeDocument/2006/relationships/hyperlink" Target="https://www.sparkfun.com/products/9729?_ga=1.91132882.93786849.1451246631" TargetMode="External"/><Relationship Id="rId7" Type="http://schemas.openxmlformats.org/officeDocument/2006/relationships/hyperlink" Target="http://www.zoro.com/i/G1634866/?category=5796" TargetMode="External"/><Relationship Id="rId71" Type="http://schemas.openxmlformats.org/officeDocument/2006/relationships/hyperlink" Target="https://www.fergusononline.com/fergusononline/userarea/viewProductDetails?R=PROD_22505" TargetMode="External"/><Relationship Id="rId92" Type="http://schemas.openxmlformats.org/officeDocument/2006/relationships/hyperlink" Target="https://www.fergusononline.com/fergusononline/userarea/viewProductDetails?exposeDimId=153&amp;exposeDimName=D_Fitting_Size&amp;R=PROD_25475&amp;_=1403015946042" TargetMode="External"/><Relationship Id="rId2" Type="http://schemas.openxmlformats.org/officeDocument/2006/relationships/hyperlink" Target="http://www.mcmaster.com/" TargetMode="External"/><Relationship Id="rId29" Type="http://schemas.openxmlformats.org/officeDocument/2006/relationships/hyperlink" Target="http://www.cabletiesandmore.com/american/catalog/inch-heat-shrink-tubing-foot-p-137.php" TargetMode="External"/><Relationship Id="rId24" Type="http://schemas.openxmlformats.org/officeDocument/2006/relationships/hyperlink" Target="https://www.ancorp.com/product.aspx?id=3457" TargetMode="External"/><Relationship Id="rId40" Type="http://schemas.openxmlformats.org/officeDocument/2006/relationships/hyperlink" Target="http://www.pchemlabs.com/product.asp?pid=1200" TargetMode="External"/><Relationship Id="rId45" Type="http://schemas.openxmlformats.org/officeDocument/2006/relationships/hyperlink" Target="http://www.mcmaster.com/" TargetMode="External"/><Relationship Id="rId66" Type="http://schemas.openxmlformats.org/officeDocument/2006/relationships/hyperlink" Target="https://www.fergusononline.com/fergusononline/userarea/viewProductDetails?searchTerm=Copper%20Elbows&amp;R=PROD_31523&amp;fromSearchFilter=true&amp;autoSuggest=true&amp;OVERRIDE_SCOPE=LOCAL" TargetMode="External"/><Relationship Id="rId87" Type="http://schemas.openxmlformats.org/officeDocument/2006/relationships/hyperlink" Target="https://www.fergusononline.com/fergusononline/userarea/viewProductDetails?exposeDimId=153&amp;exposeDimName=D_Fitting_Size&amp;R=PROD_25475&amp;_=1403015946042" TargetMode="External"/><Relationship Id="rId110" Type="http://schemas.openxmlformats.org/officeDocument/2006/relationships/hyperlink" Target="https://www.fergusononline.com/fergusononline/userarea/viewProductDetails?exposeDimId=153&amp;exposeDimName=D_Fitting_Size&amp;R=PROD_25475&amp;_=1403015946042" TargetMode="External"/><Relationship Id="rId115" Type="http://schemas.openxmlformats.org/officeDocument/2006/relationships/hyperlink" Target="https://www.fergusononline.com/fergusononline/userarea/viewProductDetails?R=PROD_35643" TargetMode="External"/><Relationship Id="rId131" Type="http://schemas.openxmlformats.org/officeDocument/2006/relationships/hyperlink" Target="http://www.mcmaster.com/" TargetMode="External"/><Relationship Id="rId136" Type="http://schemas.openxmlformats.org/officeDocument/2006/relationships/hyperlink" Target="http://www.jameco.com/webapp/wcs/stores/servlet/Product_10001_10001_49040_-1" TargetMode="External"/><Relationship Id="rId61" Type="http://schemas.openxmlformats.org/officeDocument/2006/relationships/hyperlink" Target="https://www.fergusononline.com/fergusononline/userarea/viewProductDetails?R=PROD_16982" TargetMode="External"/><Relationship Id="rId82" Type="http://schemas.openxmlformats.org/officeDocument/2006/relationships/hyperlink" Target="https://www.fergusononline.com/fergusononline/userarea/viewProductDetails?exposeDimId=153&amp;exposeDimName=D_Fitting_Size&amp;R=PROD_12800&amp;_=1403015946042" TargetMode="External"/><Relationship Id="rId152" Type="http://schemas.openxmlformats.org/officeDocument/2006/relationships/printerSettings" Target="../printerSettings/printerSettings2.bin"/><Relationship Id="rId19" Type="http://schemas.openxmlformats.org/officeDocument/2006/relationships/hyperlink" Target="http://www.ebay.com/itm/281345793306" TargetMode="External"/><Relationship Id="rId14" Type="http://schemas.openxmlformats.org/officeDocument/2006/relationships/hyperlink" Target="http://www.mcmaster.com/" TargetMode="External"/><Relationship Id="rId30" Type="http://schemas.openxmlformats.org/officeDocument/2006/relationships/hyperlink" Target="https://www.ancorp.com/line.aspx?id=615&amp;catid=51" TargetMode="External"/><Relationship Id="rId35" Type="http://schemas.openxmlformats.org/officeDocument/2006/relationships/hyperlink" Target="http://www.pchemlabs.com/product.asp?pid=1315" TargetMode="External"/><Relationship Id="rId56" Type="http://schemas.openxmlformats.org/officeDocument/2006/relationships/hyperlink" Target="https://www.fergusononline.com/fergusononline/userarea/viewProductDetails?searchTerm=Copper%20Elbows&amp;R=PROD_31523&amp;fromSearchFilter=true&amp;autoSuggest=true&amp;OVERRIDE_SCOPE=LOCAL" TargetMode="External"/><Relationship Id="rId77" Type="http://schemas.openxmlformats.org/officeDocument/2006/relationships/hyperlink" Target="https://www.fergusononline.com/fergusononline/userarea/viewProductDetails?exposeDimId=153&amp;exposeDimName=D_Fitting_Size&amp;R=PROD_12800&amp;_=1403015946042" TargetMode="External"/><Relationship Id="rId100" Type="http://schemas.openxmlformats.org/officeDocument/2006/relationships/hyperlink" Target="https://www.fergusononline.com/fergusononline/userarea/viewProductDetails?exposeDimId=153&amp;exposeDimName=D_Fitting_Size&amp;R=PROD_12800&amp;_=1403015946042" TargetMode="External"/><Relationship Id="rId105" Type="http://schemas.openxmlformats.org/officeDocument/2006/relationships/hyperlink" Target="https://www.fergusononline.com/fergusononline/userarea/viewProductDetails?R=PROD_13331" TargetMode="External"/><Relationship Id="rId126" Type="http://schemas.openxmlformats.org/officeDocument/2006/relationships/hyperlink" Target="http://www.mcmaster.com/" TargetMode="External"/><Relationship Id="rId147" Type="http://schemas.openxmlformats.org/officeDocument/2006/relationships/hyperlink" Target="http://www.amazon.com/Prototype-Universal-Stripboard-205x410mm-13000hole/dp/B0064QJQRC/ref=sr_1_12?ie=UTF8&amp;qid=1454023149&amp;sr=8-12&amp;keywords=veroboard+stripboard" TargetMode="External"/><Relationship Id="rId8" Type="http://schemas.openxmlformats.org/officeDocument/2006/relationships/hyperlink" Target="http://www.zoro.com/i/G0440973/?category=5179" TargetMode="External"/><Relationship Id="rId51" Type="http://schemas.openxmlformats.org/officeDocument/2006/relationships/hyperlink" Target="https://www.fergusononline.com/fergusononline/userarea/viewProductDetails?R=PROD_16982" TargetMode="External"/><Relationship Id="rId72" Type="http://schemas.openxmlformats.org/officeDocument/2006/relationships/hyperlink" Target="https://www.fergusononline.com/fergusononline/userarea/viewProductDetails?R=PROD_22505" TargetMode="External"/><Relationship Id="rId93" Type="http://schemas.openxmlformats.org/officeDocument/2006/relationships/hyperlink" Target="https://www.fergusononline.com/fergusononline/userarea/viewProductDetails?R=PROD_22505" TargetMode="External"/><Relationship Id="rId98" Type="http://schemas.openxmlformats.org/officeDocument/2006/relationships/hyperlink" Target="https://www.fergusononline.com/fergusononline/userarea/viewProductDetails?exposeDimId=153&amp;exposeDimName=D_Fitting_Size&amp;R=PROD_25475&amp;_=1403015946042" TargetMode="External"/><Relationship Id="rId121" Type="http://schemas.openxmlformats.org/officeDocument/2006/relationships/hyperlink" Target="http://www.mcmaster.com/" TargetMode="External"/><Relationship Id="rId142" Type="http://schemas.openxmlformats.org/officeDocument/2006/relationships/hyperlink" Target="http://www.alliedelec.com/kingbright-wp59egw/70062954/" TargetMode="External"/><Relationship Id="rId3" Type="http://schemas.openxmlformats.org/officeDocument/2006/relationships/hyperlink" Target="http://www.zoro.com/i/G2466572/?category=5764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mazon.com/gp/product/B000QS2XQK/ref=oh_details_o03_s00_i00?ie=UTF8&amp;psc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8"/>
  <sheetViews>
    <sheetView topLeftCell="A111" zoomScale="115" zoomScaleNormal="115" workbookViewId="0">
      <selection activeCell="A194" sqref="A194"/>
    </sheetView>
  </sheetViews>
  <sheetFormatPr defaultRowHeight="14.4" x14ac:dyDescent="0.3"/>
  <cols>
    <col min="1" max="1" width="77.6640625" customWidth="1"/>
    <col min="2" max="2" width="20.44140625" customWidth="1"/>
    <col min="3" max="3" width="11.33203125" style="7" customWidth="1"/>
    <col min="4" max="4" width="10.88671875" customWidth="1"/>
    <col min="7" max="7" width="37.88671875" customWidth="1"/>
    <col min="8" max="8" width="21" customWidth="1"/>
  </cols>
  <sheetData>
    <row r="1" spans="1:5" s="1" customFormat="1" x14ac:dyDescent="0.3">
      <c r="A1" s="1" t="s">
        <v>1</v>
      </c>
      <c r="B1" s="1" t="s">
        <v>2</v>
      </c>
      <c r="C1" s="6" t="s">
        <v>7</v>
      </c>
    </row>
    <row r="2" spans="1:5" s="1" customFormat="1" x14ac:dyDescent="0.3">
      <c r="C2" s="6"/>
    </row>
    <row r="3" spans="1:5" x14ac:dyDescent="0.3">
      <c r="A3" t="s">
        <v>33</v>
      </c>
      <c r="B3" t="s">
        <v>3</v>
      </c>
      <c r="C3" s="7">
        <v>93459</v>
      </c>
    </row>
    <row r="4" spans="1:5" x14ac:dyDescent="0.3">
      <c r="A4" t="s">
        <v>9</v>
      </c>
      <c r="B4" t="s">
        <v>8</v>
      </c>
      <c r="C4" s="7">
        <v>4570</v>
      </c>
    </row>
    <row r="5" spans="1:5" x14ac:dyDescent="0.3">
      <c r="A5" t="s">
        <v>0</v>
      </c>
      <c r="B5" t="s">
        <v>8</v>
      </c>
      <c r="C5" s="7">
        <v>4114</v>
      </c>
      <c r="E5" t="s">
        <v>51</v>
      </c>
    </row>
    <row r="6" spans="1:5" x14ac:dyDescent="0.3">
      <c r="A6" t="s">
        <v>4</v>
      </c>
      <c r="B6" t="s">
        <v>53</v>
      </c>
      <c r="C6" s="7">
        <v>21600</v>
      </c>
    </row>
    <row r="7" spans="1:5" x14ac:dyDescent="0.3">
      <c r="A7" t="s">
        <v>5</v>
      </c>
      <c r="B7" t="s">
        <v>6</v>
      </c>
      <c r="C7" s="7">
        <f>19245</f>
        <v>19245</v>
      </c>
    </row>
    <row r="8" spans="1:5" x14ac:dyDescent="0.3">
      <c r="A8" t="s">
        <v>11</v>
      </c>
      <c r="B8" t="s">
        <v>10</v>
      </c>
      <c r="C8" s="7">
        <v>122.81</v>
      </c>
    </row>
    <row r="9" spans="1:5" x14ac:dyDescent="0.3">
      <c r="A9" t="s">
        <v>12</v>
      </c>
      <c r="B9" t="s">
        <v>10</v>
      </c>
      <c r="C9" s="7">
        <v>64.989999999999995</v>
      </c>
    </row>
    <row r="10" spans="1:5" x14ac:dyDescent="0.3">
      <c r="A10" t="s">
        <v>18</v>
      </c>
      <c r="B10" t="s">
        <v>10</v>
      </c>
      <c r="C10" s="7">
        <v>720</v>
      </c>
    </row>
    <row r="11" spans="1:5" x14ac:dyDescent="0.3">
      <c r="A11" t="s">
        <v>16</v>
      </c>
      <c r="B11" t="s">
        <v>24</v>
      </c>
      <c r="C11" s="7">
        <v>72.87</v>
      </c>
      <c r="E11" s="2" t="s">
        <v>13</v>
      </c>
    </row>
    <row r="12" spans="1:5" x14ac:dyDescent="0.3">
      <c r="A12" t="s">
        <v>17</v>
      </c>
      <c r="B12" t="s">
        <v>19</v>
      </c>
      <c r="C12" s="7">
        <v>315.43</v>
      </c>
    </row>
    <row r="13" spans="1:5" x14ac:dyDescent="0.3">
      <c r="A13" t="s">
        <v>32</v>
      </c>
      <c r="B13" t="s">
        <v>22</v>
      </c>
      <c r="C13" s="7">
        <v>1677.26</v>
      </c>
      <c r="E13" t="s">
        <v>21</v>
      </c>
    </row>
    <row r="14" spans="1:5" x14ac:dyDescent="0.3">
      <c r="A14" t="s">
        <v>25</v>
      </c>
      <c r="B14" s="2" t="s">
        <v>23</v>
      </c>
      <c r="C14" s="7">
        <v>558.84</v>
      </c>
    </row>
    <row r="15" spans="1:5" x14ac:dyDescent="0.3">
      <c r="A15" t="s">
        <v>26</v>
      </c>
      <c r="B15" t="s">
        <v>27</v>
      </c>
      <c r="C15" s="7">
        <v>42.2</v>
      </c>
    </row>
    <row r="16" spans="1:5" x14ac:dyDescent="0.3">
      <c r="A16" s="2" t="s">
        <v>28</v>
      </c>
      <c r="B16" t="s">
        <v>10</v>
      </c>
      <c r="C16" s="7">
        <v>145.41999999999999</v>
      </c>
    </row>
    <row r="17" spans="1:7" x14ac:dyDescent="0.3">
      <c r="A17" t="s">
        <v>29</v>
      </c>
      <c r="B17" t="s">
        <v>10</v>
      </c>
      <c r="C17" s="7">
        <v>96.79</v>
      </c>
      <c r="G17" s="7">
        <f>SUM(C8,C10,C12,C15:C22,C26,C27,C30,C40,C13)</f>
        <v>5703.61</v>
      </c>
    </row>
    <row r="18" spans="1:7" x14ac:dyDescent="0.3">
      <c r="A18" t="s">
        <v>30</v>
      </c>
      <c r="B18" t="s">
        <v>10</v>
      </c>
      <c r="C18" s="7">
        <v>118</v>
      </c>
    </row>
    <row r="19" spans="1:7" x14ac:dyDescent="0.3">
      <c r="A19" t="s">
        <v>31</v>
      </c>
      <c r="B19" t="s">
        <v>10</v>
      </c>
      <c r="C19" s="7">
        <v>36.090000000000003</v>
      </c>
    </row>
    <row r="20" spans="1:7" x14ac:dyDescent="0.3">
      <c r="A20" t="s">
        <v>37</v>
      </c>
      <c r="B20" t="s">
        <v>34</v>
      </c>
      <c r="C20" s="7">
        <v>920.37</v>
      </c>
    </row>
    <row r="21" spans="1:7" x14ac:dyDescent="0.3">
      <c r="A21" t="s">
        <v>37</v>
      </c>
      <c r="B21" t="s">
        <v>34</v>
      </c>
      <c r="C21" s="7">
        <v>449.95</v>
      </c>
    </row>
    <row r="22" spans="1:7" x14ac:dyDescent="0.3">
      <c r="A22" t="s">
        <v>35</v>
      </c>
      <c r="B22" t="s">
        <v>10</v>
      </c>
      <c r="C22" s="7">
        <v>62.08</v>
      </c>
    </row>
    <row r="23" spans="1:7" x14ac:dyDescent="0.3">
      <c r="A23" t="s">
        <v>39</v>
      </c>
      <c r="B23" t="s">
        <v>36</v>
      </c>
      <c r="C23" s="7">
        <v>335.86</v>
      </c>
    </row>
    <row r="24" spans="1:7" x14ac:dyDescent="0.3">
      <c r="A24" t="s">
        <v>38</v>
      </c>
      <c r="B24" t="s">
        <v>10</v>
      </c>
      <c r="C24" s="7">
        <v>45.98</v>
      </c>
    </row>
    <row r="25" spans="1:7" x14ac:dyDescent="0.3">
      <c r="A25" t="s">
        <v>40</v>
      </c>
      <c r="B25" t="s">
        <v>10</v>
      </c>
      <c r="C25" s="7">
        <v>6.99</v>
      </c>
    </row>
    <row r="26" spans="1:7" x14ac:dyDescent="0.3">
      <c r="A26" t="s">
        <v>42</v>
      </c>
      <c r="B26" t="s">
        <v>41</v>
      </c>
      <c r="C26" s="7">
        <v>671.53</v>
      </c>
    </row>
    <row r="27" spans="1:7" x14ac:dyDescent="0.3">
      <c r="A27" t="s">
        <v>43</v>
      </c>
      <c r="B27" t="s">
        <v>10</v>
      </c>
      <c r="C27" s="7">
        <v>5.68</v>
      </c>
    </row>
    <row r="28" spans="1:7" x14ac:dyDescent="0.3">
      <c r="A28" t="s">
        <v>44</v>
      </c>
      <c r="B28" t="s">
        <v>10</v>
      </c>
      <c r="C28" s="7">
        <v>166.06</v>
      </c>
    </row>
    <row r="29" spans="1:7" x14ac:dyDescent="0.3">
      <c r="A29" t="s">
        <v>46</v>
      </c>
      <c r="B29" t="s">
        <v>45</v>
      </c>
      <c r="C29" s="7">
        <v>50</v>
      </c>
    </row>
    <row r="30" spans="1:7" x14ac:dyDescent="0.3">
      <c r="A30" t="s">
        <v>49</v>
      </c>
      <c r="B30" t="s">
        <v>48</v>
      </c>
      <c r="C30" s="7">
        <v>290</v>
      </c>
      <c r="D30" t="s">
        <v>47</v>
      </c>
    </row>
    <row r="31" spans="1:7" x14ac:dyDescent="0.3">
      <c r="A31" t="s">
        <v>50</v>
      </c>
      <c r="B31" t="s">
        <v>36</v>
      </c>
      <c r="C31" s="7">
        <v>14.53</v>
      </c>
    </row>
    <row r="32" spans="1:7" x14ac:dyDescent="0.3">
      <c r="A32" t="s">
        <v>52</v>
      </c>
      <c r="B32" t="s">
        <v>34</v>
      </c>
      <c r="C32" s="7">
        <v>202.11</v>
      </c>
    </row>
    <row r="33" spans="1:4" x14ac:dyDescent="0.3">
      <c r="A33" t="s">
        <v>54</v>
      </c>
      <c r="B33" t="s">
        <v>27</v>
      </c>
      <c r="C33" s="7">
        <v>56.89</v>
      </c>
    </row>
    <row r="34" spans="1:4" x14ac:dyDescent="0.3">
      <c r="A34" t="s">
        <v>55</v>
      </c>
      <c r="B34" t="s">
        <v>10</v>
      </c>
      <c r="C34" s="7">
        <v>23.09</v>
      </c>
    </row>
    <row r="35" spans="1:4" x14ac:dyDescent="0.3">
      <c r="A35" t="s">
        <v>56</v>
      </c>
      <c r="B35" t="s">
        <v>41</v>
      </c>
      <c r="C35" s="7">
        <v>54.41</v>
      </c>
    </row>
    <row r="36" spans="1:4" x14ac:dyDescent="0.3">
      <c r="A36" t="s">
        <v>57</v>
      </c>
      <c r="B36" t="s">
        <v>34</v>
      </c>
      <c r="C36" s="7">
        <v>42.1</v>
      </c>
    </row>
    <row r="37" spans="1:4" x14ac:dyDescent="0.3">
      <c r="A37" t="s">
        <v>58</v>
      </c>
      <c r="B37" t="s">
        <v>59</v>
      </c>
      <c r="C37" s="7">
        <v>16.940000000000001</v>
      </c>
    </row>
    <row r="38" spans="1:4" x14ac:dyDescent="0.3">
      <c r="A38" t="s">
        <v>60</v>
      </c>
      <c r="B38" t="s">
        <v>45</v>
      </c>
      <c r="C38" s="7">
        <v>21.61</v>
      </c>
    </row>
    <row r="39" spans="1:4" x14ac:dyDescent="0.3">
      <c r="A39" t="s">
        <v>61</v>
      </c>
      <c r="B39" t="s">
        <v>27</v>
      </c>
      <c r="C39" s="7">
        <v>43.06</v>
      </c>
    </row>
    <row r="40" spans="1:4" x14ac:dyDescent="0.3">
      <c r="A40" t="s">
        <v>62</v>
      </c>
      <c r="B40" t="s">
        <v>36</v>
      </c>
      <c r="C40" s="7">
        <v>30</v>
      </c>
    </row>
    <row r="41" spans="1:4" x14ac:dyDescent="0.3">
      <c r="A41" t="s">
        <v>63</v>
      </c>
      <c r="B41" t="s">
        <v>36</v>
      </c>
      <c r="C41" s="7">
        <v>80</v>
      </c>
    </row>
    <row r="42" spans="1:4" x14ac:dyDescent="0.3">
      <c r="A42" t="s">
        <v>64</v>
      </c>
      <c r="B42" t="s">
        <v>27</v>
      </c>
      <c r="C42" s="7">
        <v>174.95</v>
      </c>
    </row>
    <row r="43" spans="1:4" s="3" customFormat="1" x14ac:dyDescent="0.3">
      <c r="A43" t="s">
        <v>74</v>
      </c>
      <c r="B43" t="s">
        <v>66</v>
      </c>
      <c r="C43" s="7">
        <v>769.5</v>
      </c>
      <c r="D43" s="4">
        <v>41704</v>
      </c>
    </row>
    <row r="44" spans="1:4" s="3" customFormat="1" x14ac:dyDescent="0.3">
      <c r="A44" t="s">
        <v>75</v>
      </c>
      <c r="B44" t="s">
        <v>67</v>
      </c>
      <c r="C44" s="7">
        <v>121.08</v>
      </c>
      <c r="D44" s="4">
        <v>41722</v>
      </c>
    </row>
    <row r="45" spans="1:4" s="3" customFormat="1" x14ac:dyDescent="0.3">
      <c r="A45" t="s">
        <v>76</v>
      </c>
      <c r="B45" t="s">
        <v>68</v>
      </c>
      <c r="C45" s="7">
        <v>252.45</v>
      </c>
      <c r="D45" s="4">
        <v>41725</v>
      </c>
    </row>
    <row r="46" spans="1:4" s="3" customFormat="1" x14ac:dyDescent="0.3">
      <c r="A46" t="s">
        <v>77</v>
      </c>
      <c r="B46" t="s">
        <v>69</v>
      </c>
      <c r="C46" s="7">
        <v>31.03</v>
      </c>
      <c r="D46" s="4">
        <v>41731</v>
      </c>
    </row>
    <row r="47" spans="1:4" s="3" customFormat="1" x14ac:dyDescent="0.3">
      <c r="A47" t="s">
        <v>78</v>
      </c>
      <c r="B47" t="s">
        <v>70</v>
      </c>
      <c r="C47" s="7">
        <v>47.63</v>
      </c>
      <c r="D47" s="4">
        <v>41736</v>
      </c>
    </row>
    <row r="48" spans="1:4" s="3" customFormat="1" x14ac:dyDescent="0.3">
      <c r="A48" t="s">
        <v>79</v>
      </c>
      <c r="B48" t="s">
        <v>71</v>
      </c>
      <c r="C48" s="7">
        <v>139.80000000000001</v>
      </c>
      <c r="D48" s="4">
        <v>41738</v>
      </c>
    </row>
    <row r="49" spans="1:6" s="3" customFormat="1" x14ac:dyDescent="0.3">
      <c r="A49" t="s">
        <v>80</v>
      </c>
      <c r="B49" t="s">
        <v>72</v>
      </c>
      <c r="C49" s="7">
        <v>14.41</v>
      </c>
      <c r="D49" s="4">
        <v>41738</v>
      </c>
    </row>
    <row r="50" spans="1:6" s="3" customFormat="1" x14ac:dyDescent="0.3">
      <c r="A50" t="s">
        <v>81</v>
      </c>
      <c r="B50" t="s">
        <v>73</v>
      </c>
      <c r="C50" s="7">
        <v>287.97000000000003</v>
      </c>
      <c r="D50" s="4">
        <v>41738</v>
      </c>
    </row>
    <row r="51" spans="1:6" s="5" customFormat="1" x14ac:dyDescent="0.3">
      <c r="A51" s="5" t="s">
        <v>82</v>
      </c>
      <c r="B51" s="5" t="s">
        <v>41</v>
      </c>
      <c r="C51" s="8">
        <v>64.739999999999995</v>
      </c>
      <c r="D51" s="9">
        <v>41769</v>
      </c>
    </row>
    <row r="52" spans="1:6" s="5" customFormat="1" x14ac:dyDescent="0.3">
      <c r="A52" s="5" t="s">
        <v>83</v>
      </c>
      <c r="B52" s="5" t="s">
        <v>27</v>
      </c>
      <c r="C52" s="8">
        <v>46.4</v>
      </c>
      <c r="D52" s="9">
        <v>41776</v>
      </c>
    </row>
    <row r="53" spans="1:6" s="5" customFormat="1" x14ac:dyDescent="0.3">
      <c r="A53" s="5" t="s">
        <v>86</v>
      </c>
      <c r="B53" s="5" t="s">
        <v>84</v>
      </c>
      <c r="C53" s="5">
        <v>36.590000000000003</v>
      </c>
      <c r="D53" s="10">
        <v>41765</v>
      </c>
    </row>
    <row r="54" spans="1:6" s="5" customFormat="1" x14ac:dyDescent="0.3">
      <c r="A54" s="5" t="s">
        <v>85</v>
      </c>
      <c r="B54" s="5" t="s">
        <v>84</v>
      </c>
      <c r="C54" s="8">
        <v>14.99</v>
      </c>
      <c r="D54" s="9">
        <v>41765</v>
      </c>
    </row>
    <row r="55" spans="1:6" s="5" customFormat="1" x14ac:dyDescent="0.3">
      <c r="A55" s="5" t="s">
        <v>87</v>
      </c>
      <c r="B55" s="5" t="s">
        <v>84</v>
      </c>
      <c r="C55" s="8">
        <v>51.46</v>
      </c>
      <c r="D55" s="9">
        <v>41774</v>
      </c>
    </row>
    <row r="56" spans="1:6" s="5" customFormat="1" x14ac:dyDescent="0.3">
      <c r="A56" s="5" t="s">
        <v>89</v>
      </c>
      <c r="B56" s="5" t="s">
        <v>88</v>
      </c>
      <c r="C56" s="8">
        <v>17.600000000000001</v>
      </c>
      <c r="D56" s="9">
        <v>41779</v>
      </c>
    </row>
    <row r="57" spans="1:6" s="5" customFormat="1" x14ac:dyDescent="0.3">
      <c r="A57" s="5" t="s">
        <v>90</v>
      </c>
      <c r="B57" s="5" t="s">
        <v>45</v>
      </c>
      <c r="C57" s="8">
        <v>48</v>
      </c>
      <c r="D57" s="9">
        <v>41779</v>
      </c>
    </row>
    <row r="58" spans="1:6" s="5" customFormat="1" x14ac:dyDescent="0.3">
      <c r="A58" s="5" t="s">
        <v>92</v>
      </c>
      <c r="B58" s="5" t="s">
        <v>91</v>
      </c>
      <c r="C58" s="8">
        <v>153.88</v>
      </c>
      <c r="D58" s="9">
        <v>41779</v>
      </c>
      <c r="E58" s="5" t="s">
        <v>318</v>
      </c>
    </row>
    <row r="59" spans="1:6" s="5" customFormat="1" x14ac:dyDescent="0.3">
      <c r="A59" s="5" t="s">
        <v>93</v>
      </c>
      <c r="B59" s="5" t="s">
        <v>41</v>
      </c>
      <c r="C59" s="8">
        <v>30.08</v>
      </c>
      <c r="D59" s="9">
        <v>41781</v>
      </c>
      <c r="E59" s="5" t="s">
        <v>101</v>
      </c>
    </row>
    <row r="60" spans="1:6" s="5" customFormat="1" x14ac:dyDescent="0.3">
      <c r="A60" s="5" t="s">
        <v>94</v>
      </c>
      <c r="B60" s="5" t="s">
        <v>65</v>
      </c>
      <c r="C60" s="8">
        <v>609</v>
      </c>
      <c r="D60" s="9">
        <v>41781</v>
      </c>
      <c r="E60" s="5" t="s">
        <v>369</v>
      </c>
    </row>
    <row r="61" spans="1:6" s="5" customFormat="1" x14ac:dyDescent="0.3">
      <c r="A61" s="5" t="s">
        <v>95</v>
      </c>
      <c r="B61" s="5" t="s">
        <v>36</v>
      </c>
      <c r="C61" s="8">
        <v>160.43</v>
      </c>
      <c r="D61" s="9">
        <v>41780</v>
      </c>
    </row>
    <row r="62" spans="1:6" s="5" customFormat="1" x14ac:dyDescent="0.3">
      <c r="A62" s="5" t="s">
        <v>97</v>
      </c>
      <c r="B62" s="5" t="s">
        <v>96</v>
      </c>
      <c r="C62" s="8">
        <f>20.25+3*48.55</f>
        <v>165.89999999999998</v>
      </c>
      <c r="D62" s="9">
        <v>41782</v>
      </c>
      <c r="E62" s="5" t="s">
        <v>100</v>
      </c>
      <c r="F62" s="5" t="s">
        <v>107</v>
      </c>
    </row>
    <row r="63" spans="1:6" s="5" customFormat="1" x14ac:dyDescent="0.3">
      <c r="A63" s="5" t="s">
        <v>98</v>
      </c>
      <c r="B63" s="5" t="s">
        <v>99</v>
      </c>
      <c r="C63" s="8">
        <v>268.2</v>
      </c>
      <c r="D63" s="9">
        <v>41782</v>
      </c>
      <c r="E63" s="5" t="s">
        <v>100</v>
      </c>
    </row>
    <row r="64" spans="1:6" s="5" customFormat="1" x14ac:dyDescent="0.3">
      <c r="A64" s="5" t="s">
        <v>102</v>
      </c>
      <c r="B64" s="5" t="s">
        <v>10</v>
      </c>
      <c r="C64" s="8">
        <v>135</v>
      </c>
      <c r="D64" s="9">
        <v>41782</v>
      </c>
      <c r="E64" s="5" t="s">
        <v>100</v>
      </c>
    </row>
    <row r="65" spans="1:5" s="5" customFormat="1" x14ac:dyDescent="0.3">
      <c r="A65" s="5" t="s">
        <v>103</v>
      </c>
      <c r="B65" s="5" t="s">
        <v>84</v>
      </c>
      <c r="C65" s="8">
        <v>111.03</v>
      </c>
      <c r="D65" s="9">
        <v>41782</v>
      </c>
      <c r="E65" s="5" t="s">
        <v>100</v>
      </c>
    </row>
    <row r="66" spans="1:5" s="5" customFormat="1" x14ac:dyDescent="0.3">
      <c r="A66" t="s">
        <v>104</v>
      </c>
      <c r="B66" s="5" t="s">
        <v>41</v>
      </c>
      <c r="C66" s="8">
        <v>245</v>
      </c>
      <c r="D66" s="9">
        <v>41782</v>
      </c>
      <c r="E66" s="5" t="s">
        <v>100</v>
      </c>
    </row>
    <row r="67" spans="1:5" s="5" customFormat="1" x14ac:dyDescent="0.3">
      <c r="A67" s="5" t="s">
        <v>105</v>
      </c>
      <c r="B67" s="5" t="s">
        <v>106</v>
      </c>
      <c r="C67" s="8">
        <v>117.9</v>
      </c>
      <c r="D67" s="9">
        <v>41783</v>
      </c>
      <c r="E67" s="5" t="s">
        <v>100</v>
      </c>
    </row>
    <row r="68" spans="1:5" s="5" customFormat="1" x14ac:dyDescent="0.3">
      <c r="A68" s="5" t="s">
        <v>317</v>
      </c>
      <c r="B68" s="5" t="s">
        <v>316</v>
      </c>
      <c r="C68" s="8">
        <v>27.12</v>
      </c>
      <c r="D68" s="9">
        <v>41776</v>
      </c>
      <c r="E68" s="5" t="s">
        <v>318</v>
      </c>
    </row>
    <row r="69" spans="1:5" s="5" customFormat="1" x14ac:dyDescent="0.3">
      <c r="A69" s="5" t="s">
        <v>322</v>
      </c>
      <c r="B69" s="5" t="s">
        <v>84</v>
      </c>
      <c r="C69" s="8">
        <v>47.25</v>
      </c>
      <c r="D69" s="9">
        <v>41785</v>
      </c>
      <c r="E69" s="5" t="s">
        <v>100</v>
      </c>
    </row>
    <row r="70" spans="1:5" s="5" customFormat="1" x14ac:dyDescent="0.3">
      <c r="A70" s="5" t="s">
        <v>321</v>
      </c>
      <c r="B70" s="5" t="s">
        <v>320</v>
      </c>
      <c r="C70" s="8">
        <v>200</v>
      </c>
      <c r="D70" s="9">
        <v>41788</v>
      </c>
      <c r="E70" s="5" t="s">
        <v>318</v>
      </c>
    </row>
    <row r="71" spans="1:5" s="5" customFormat="1" x14ac:dyDescent="0.3">
      <c r="A71" s="5" t="s">
        <v>319</v>
      </c>
      <c r="B71" s="5" t="s">
        <v>364</v>
      </c>
      <c r="C71" s="8">
        <v>200</v>
      </c>
      <c r="D71" s="9">
        <v>41788</v>
      </c>
      <c r="E71" s="5" t="s">
        <v>318</v>
      </c>
    </row>
    <row r="72" spans="1:5" s="5" customFormat="1" x14ac:dyDescent="0.3">
      <c r="A72" s="5" t="s">
        <v>312</v>
      </c>
      <c r="B72" s="5" t="s">
        <v>172</v>
      </c>
      <c r="C72" s="8">
        <v>185.68</v>
      </c>
      <c r="D72" s="9">
        <v>41788</v>
      </c>
      <c r="E72" s="5" t="s">
        <v>100</v>
      </c>
    </row>
    <row r="73" spans="1:5" s="5" customFormat="1" x14ac:dyDescent="0.3">
      <c r="A73" t="s">
        <v>315</v>
      </c>
      <c r="B73" s="2" t="s">
        <v>273</v>
      </c>
      <c r="C73" s="8">
        <v>40</v>
      </c>
      <c r="D73" s="9">
        <v>41789</v>
      </c>
      <c r="E73" s="5" t="s">
        <v>100</v>
      </c>
    </row>
    <row r="74" spans="1:5" s="5" customFormat="1" x14ac:dyDescent="0.3">
      <c r="A74" s="5" t="s">
        <v>310</v>
      </c>
      <c r="B74" s="5" t="s">
        <v>137</v>
      </c>
      <c r="C74" s="8">
        <v>348.9</v>
      </c>
      <c r="D74" s="9">
        <v>41789</v>
      </c>
      <c r="E74" s="5" t="s">
        <v>100</v>
      </c>
    </row>
    <row r="75" spans="1:5" s="5" customFormat="1" x14ac:dyDescent="0.3">
      <c r="A75" s="5" t="s">
        <v>312</v>
      </c>
      <c r="B75" s="5" t="s">
        <v>41</v>
      </c>
      <c r="C75" s="5">
        <v>186.03</v>
      </c>
      <c r="D75" s="9">
        <v>41789</v>
      </c>
      <c r="E75" s="5" t="s">
        <v>100</v>
      </c>
    </row>
    <row r="76" spans="1:5" s="5" customFormat="1" x14ac:dyDescent="0.3">
      <c r="A76" t="s">
        <v>313</v>
      </c>
      <c r="B76" s="2" t="s">
        <v>314</v>
      </c>
      <c r="C76" s="8">
        <v>274.58</v>
      </c>
      <c r="D76" s="9">
        <v>41789</v>
      </c>
      <c r="E76" s="5" t="s">
        <v>100</v>
      </c>
    </row>
    <row r="77" spans="1:5" s="5" customFormat="1" x14ac:dyDescent="0.3">
      <c r="A77" s="5" t="s">
        <v>309</v>
      </c>
      <c r="B77" s="5" t="s">
        <v>311</v>
      </c>
      <c r="C77">
        <v>119.35</v>
      </c>
      <c r="D77" s="9">
        <v>41794</v>
      </c>
      <c r="E77" s="5" t="s">
        <v>100</v>
      </c>
    </row>
    <row r="78" spans="1:5" s="5" customFormat="1" x14ac:dyDescent="0.3">
      <c r="A78" s="5" t="s">
        <v>343</v>
      </c>
      <c r="B78" s="5" t="s">
        <v>41</v>
      </c>
      <c r="C78">
        <v>294.47000000000003</v>
      </c>
      <c r="D78" s="9">
        <v>41794</v>
      </c>
      <c r="E78" s="5" t="s">
        <v>100</v>
      </c>
    </row>
    <row r="79" spans="1:5" s="5" customFormat="1" x14ac:dyDescent="0.3">
      <c r="A79" s="5" t="s">
        <v>344</v>
      </c>
      <c r="B79" s="5" t="s">
        <v>36</v>
      </c>
      <c r="C79">
        <v>121.63</v>
      </c>
      <c r="D79" s="9">
        <v>41794</v>
      </c>
      <c r="E79" s="5" t="s">
        <v>100</v>
      </c>
    </row>
    <row r="80" spans="1:5" s="5" customFormat="1" x14ac:dyDescent="0.3">
      <c r="A80" s="5" t="s">
        <v>346</v>
      </c>
      <c r="B80" s="5" t="s">
        <v>345</v>
      </c>
      <c r="C80">
        <v>263.7</v>
      </c>
      <c r="D80" s="9">
        <v>41794</v>
      </c>
      <c r="E80" s="5" t="s">
        <v>100</v>
      </c>
    </row>
    <row r="81" spans="1:5" s="5" customFormat="1" x14ac:dyDescent="0.3">
      <c r="A81" s="5" t="s">
        <v>348</v>
      </c>
      <c r="B81" s="5" t="s">
        <v>137</v>
      </c>
      <c r="C81">
        <v>27.4</v>
      </c>
      <c r="D81" s="9">
        <v>41794</v>
      </c>
      <c r="E81" s="5" t="s">
        <v>100</v>
      </c>
    </row>
    <row r="82" spans="1:5" s="5" customFormat="1" x14ac:dyDescent="0.3">
      <c r="A82" s="5" t="s">
        <v>336</v>
      </c>
      <c r="B82" s="5" t="s">
        <v>349</v>
      </c>
      <c r="C82" s="8">
        <v>86.55</v>
      </c>
      <c r="D82" s="9">
        <v>41796</v>
      </c>
      <c r="E82" t="s">
        <v>365</v>
      </c>
    </row>
    <row r="83" spans="1:5" s="5" customFormat="1" x14ac:dyDescent="0.3">
      <c r="A83" s="5" t="s">
        <v>361</v>
      </c>
      <c r="B83" s="5" t="s">
        <v>362</v>
      </c>
      <c r="C83" s="8">
        <v>258.5</v>
      </c>
      <c r="D83" s="9">
        <v>41794</v>
      </c>
      <c r="E83" s="5" t="s">
        <v>100</v>
      </c>
    </row>
    <row r="84" spans="1:5" s="5" customFormat="1" x14ac:dyDescent="0.3">
      <c r="A84" s="5" t="s">
        <v>361</v>
      </c>
      <c r="B84" s="5" t="s">
        <v>288</v>
      </c>
      <c r="C84" s="8">
        <v>44</v>
      </c>
      <c r="D84" s="9">
        <v>41794</v>
      </c>
      <c r="E84" s="5" t="s">
        <v>100</v>
      </c>
    </row>
    <row r="85" spans="1:5" s="5" customFormat="1" x14ac:dyDescent="0.3">
      <c r="A85" s="5" t="s">
        <v>361</v>
      </c>
      <c r="B85" s="5" t="s">
        <v>363</v>
      </c>
      <c r="C85" s="8">
        <v>460.75</v>
      </c>
      <c r="D85" s="9">
        <v>41796</v>
      </c>
      <c r="E85" s="5" t="s">
        <v>366</v>
      </c>
    </row>
    <row r="86" spans="1:5" s="5" customFormat="1" ht="16.5" customHeight="1" x14ac:dyDescent="0.3">
      <c r="A86" s="18" t="s">
        <v>367</v>
      </c>
      <c r="B86" s="5" t="s">
        <v>364</v>
      </c>
      <c r="C86" s="8">
        <v>9.99</v>
      </c>
      <c r="D86" s="9">
        <v>41796</v>
      </c>
      <c r="E86" s="5" t="s">
        <v>318</v>
      </c>
    </row>
    <row r="87" spans="1:5" s="5" customFormat="1" x14ac:dyDescent="0.3">
      <c r="A87" s="5" t="s">
        <v>368</v>
      </c>
      <c r="B87" s="5" t="s">
        <v>59</v>
      </c>
      <c r="C87" s="8">
        <f>81.79+46.99</f>
        <v>128.78</v>
      </c>
      <c r="D87" t="s">
        <v>370</v>
      </c>
    </row>
    <row r="88" spans="1:5" s="5" customFormat="1" x14ac:dyDescent="0.3">
      <c r="A88" s="5" t="s">
        <v>371</v>
      </c>
      <c r="B88" s="5" t="s">
        <v>36</v>
      </c>
      <c r="C88" s="8">
        <v>40.54</v>
      </c>
      <c r="D88" t="s">
        <v>374</v>
      </c>
    </row>
    <row r="89" spans="1:5" s="5" customFormat="1" x14ac:dyDescent="0.3">
      <c r="A89" s="5" t="s">
        <v>372</v>
      </c>
      <c r="B89" s="5" t="s">
        <v>373</v>
      </c>
      <c r="C89" s="8">
        <v>34</v>
      </c>
      <c r="D89" t="s">
        <v>375</v>
      </c>
    </row>
    <row r="90" spans="1:5" s="5" customFormat="1" x14ac:dyDescent="0.3">
      <c r="A90" s="5" t="s">
        <v>377</v>
      </c>
      <c r="B90" s="5" t="s">
        <v>10</v>
      </c>
      <c r="C90" s="8">
        <v>93.31</v>
      </c>
      <c r="D90" t="s">
        <v>376</v>
      </c>
    </row>
    <row r="91" spans="1:5" s="5" customFormat="1" x14ac:dyDescent="0.3">
      <c r="A91" s="5" t="s">
        <v>378</v>
      </c>
      <c r="B91" s="5" t="s">
        <v>414</v>
      </c>
      <c r="C91" s="8">
        <v>125</v>
      </c>
      <c r="D91" s="9" t="s">
        <v>415</v>
      </c>
    </row>
    <row r="92" spans="1:5" s="5" customFormat="1" x14ac:dyDescent="0.3">
      <c r="A92" s="5" t="s">
        <v>416</v>
      </c>
      <c r="B92" s="5" t="s">
        <v>316</v>
      </c>
      <c r="C92" s="8">
        <v>35</v>
      </c>
      <c r="D92" s="9" t="s">
        <v>415</v>
      </c>
    </row>
    <row r="93" spans="1:5" s="5" customFormat="1" x14ac:dyDescent="0.3">
      <c r="A93" t="s">
        <v>440</v>
      </c>
      <c r="B93" s="5" t="s">
        <v>441</v>
      </c>
      <c r="C93" s="8">
        <v>10.4</v>
      </c>
      <c r="D93" s="9">
        <v>41814</v>
      </c>
      <c r="E93" s="5" t="s">
        <v>443</v>
      </c>
    </row>
    <row r="94" spans="1:5" s="5" customFormat="1" x14ac:dyDescent="0.3">
      <c r="A94" s="5" t="s">
        <v>445</v>
      </c>
      <c r="B94" s="5" t="s">
        <v>444</v>
      </c>
      <c r="C94" s="8">
        <v>27.44</v>
      </c>
      <c r="D94" s="9">
        <v>41814</v>
      </c>
      <c r="E94" t="s">
        <v>512</v>
      </c>
    </row>
    <row r="95" spans="1:5" s="5" customFormat="1" x14ac:dyDescent="0.3">
      <c r="A95" s="5" t="s">
        <v>511</v>
      </c>
      <c r="B95" s="5" t="s">
        <v>27</v>
      </c>
      <c r="C95" s="8">
        <v>16.66</v>
      </c>
      <c r="D95" s="9">
        <v>41815</v>
      </c>
      <c r="E95" t="s">
        <v>516</v>
      </c>
    </row>
    <row r="96" spans="1:5" x14ac:dyDescent="0.3">
      <c r="A96" t="s">
        <v>513</v>
      </c>
      <c r="B96" s="5" t="s">
        <v>84</v>
      </c>
      <c r="C96" s="7">
        <v>330.1</v>
      </c>
      <c r="D96" s="9">
        <v>41815</v>
      </c>
      <c r="E96" t="s">
        <v>515</v>
      </c>
    </row>
    <row r="97" spans="1:6" s="5" customFormat="1" x14ac:dyDescent="0.3">
      <c r="A97" s="5" t="s">
        <v>514</v>
      </c>
      <c r="B97" s="5" t="s">
        <v>41</v>
      </c>
      <c r="C97" s="8">
        <v>116.07</v>
      </c>
      <c r="D97" s="9">
        <v>41815</v>
      </c>
      <c r="E97" t="s">
        <v>517</v>
      </c>
    </row>
    <row r="98" spans="1:6" s="5" customFormat="1" x14ac:dyDescent="0.3">
      <c r="A98" s="5" t="s">
        <v>519</v>
      </c>
      <c r="B98" s="5" t="s">
        <v>379</v>
      </c>
      <c r="C98" s="8">
        <v>1044.55</v>
      </c>
      <c r="D98" s="9">
        <v>41816</v>
      </c>
      <c r="E98" t="s">
        <v>518</v>
      </c>
    </row>
    <row r="99" spans="1:6" s="5" customFormat="1" x14ac:dyDescent="0.3">
      <c r="A99" s="5" t="s">
        <v>521</v>
      </c>
      <c r="B99" s="5" t="s">
        <v>36</v>
      </c>
      <c r="C99" s="8">
        <v>86.05</v>
      </c>
      <c r="D99" s="9">
        <v>74694</v>
      </c>
      <c r="E99" s="5" t="s">
        <v>520</v>
      </c>
    </row>
    <row r="100" spans="1:6" s="5" customFormat="1" x14ac:dyDescent="0.3">
      <c r="C100" s="8"/>
      <c r="D100" s="9"/>
    </row>
    <row r="101" spans="1:6" s="5" customFormat="1" x14ac:dyDescent="0.3">
      <c r="A101" s="5" t="s">
        <v>532</v>
      </c>
      <c r="B101" s="5" t="s">
        <v>316</v>
      </c>
      <c r="C101" s="8">
        <v>30</v>
      </c>
      <c r="D101" s="9" t="s">
        <v>531</v>
      </c>
      <c r="E101" s="5" t="s">
        <v>318</v>
      </c>
      <c r="F101" s="5" t="s">
        <v>599</v>
      </c>
    </row>
    <row r="102" spans="1:6" s="5" customFormat="1" x14ac:dyDescent="0.3">
      <c r="A102" s="5" t="s">
        <v>525</v>
      </c>
      <c r="B102" s="5" t="s">
        <v>36</v>
      </c>
      <c r="C102" s="8">
        <v>360</v>
      </c>
      <c r="D102" s="9">
        <v>42214</v>
      </c>
      <c r="E102" s="2" t="s">
        <v>535</v>
      </c>
    </row>
    <row r="103" spans="1:6" s="5" customFormat="1" x14ac:dyDescent="0.3">
      <c r="A103" t="s">
        <v>526</v>
      </c>
      <c r="B103" t="s">
        <v>526</v>
      </c>
      <c r="C103" s="8">
        <v>160</v>
      </c>
      <c r="D103" s="9">
        <v>42214</v>
      </c>
      <c r="E103" t="s">
        <v>534</v>
      </c>
    </row>
    <row r="104" spans="1:6" s="5" customFormat="1" x14ac:dyDescent="0.3">
      <c r="A104" s="5" t="s">
        <v>527</v>
      </c>
      <c r="B104" s="5" t="s">
        <v>316</v>
      </c>
      <c r="C104" s="8">
        <v>70</v>
      </c>
      <c r="D104" s="9">
        <v>42214</v>
      </c>
      <c r="E104" t="s">
        <v>533</v>
      </c>
    </row>
    <row r="105" spans="1:6" s="5" customFormat="1" x14ac:dyDescent="0.3">
      <c r="A105" s="5" t="s">
        <v>528</v>
      </c>
      <c r="B105" s="5" t="s">
        <v>36</v>
      </c>
      <c r="C105" s="8">
        <v>350</v>
      </c>
      <c r="D105" s="9">
        <v>42214</v>
      </c>
      <c r="E105" s="2" t="s">
        <v>535</v>
      </c>
    </row>
    <row r="106" spans="1:6" s="5" customFormat="1" x14ac:dyDescent="0.3">
      <c r="A106" s="5" t="s">
        <v>536</v>
      </c>
      <c r="B106" s="5" t="s">
        <v>84</v>
      </c>
      <c r="C106" s="8">
        <v>360</v>
      </c>
      <c r="D106" s="9">
        <v>42215</v>
      </c>
      <c r="E106" s="2" t="s">
        <v>535</v>
      </c>
    </row>
    <row r="107" spans="1:6" s="5" customFormat="1" x14ac:dyDescent="0.3">
      <c r="A107" s="5" t="s">
        <v>537</v>
      </c>
      <c r="B107" s="5" t="s">
        <v>172</v>
      </c>
      <c r="C107" s="8">
        <v>180</v>
      </c>
      <c r="D107" s="9">
        <v>42219</v>
      </c>
      <c r="E107" t="s">
        <v>539</v>
      </c>
    </row>
    <row r="108" spans="1:6" s="5" customFormat="1" x14ac:dyDescent="0.3">
      <c r="A108" s="5" t="s">
        <v>538</v>
      </c>
      <c r="B108" s="2" t="s">
        <v>540</v>
      </c>
      <c r="C108" s="8">
        <v>40</v>
      </c>
      <c r="D108" s="9">
        <v>42220</v>
      </c>
      <c r="E108" s="20">
        <v>15559</v>
      </c>
    </row>
    <row r="109" spans="1:6" s="5" customFormat="1" x14ac:dyDescent="0.3">
      <c r="A109" t="s">
        <v>542</v>
      </c>
      <c r="B109" s="5" t="s">
        <v>84</v>
      </c>
      <c r="C109" s="8">
        <v>120</v>
      </c>
      <c r="D109" s="9">
        <v>42222</v>
      </c>
      <c r="E109" s="2" t="s">
        <v>541</v>
      </c>
    </row>
    <row r="110" spans="1:6" s="5" customFormat="1" x14ac:dyDescent="0.3">
      <c r="A110" s="5" t="s">
        <v>544</v>
      </c>
      <c r="B110" s="5" t="s">
        <v>84</v>
      </c>
      <c r="C110" s="8">
        <v>273.18</v>
      </c>
      <c r="D110" s="9">
        <v>42228</v>
      </c>
      <c r="E110" s="2" t="s">
        <v>543</v>
      </c>
    </row>
    <row r="111" spans="1:6" s="5" customFormat="1" x14ac:dyDescent="0.3">
      <c r="A111" s="5" t="s">
        <v>546</v>
      </c>
      <c r="B111" s="5" t="s">
        <v>84</v>
      </c>
      <c r="C111" s="8">
        <v>76.48</v>
      </c>
      <c r="D111" s="9">
        <v>42234</v>
      </c>
      <c r="E111" s="2" t="s">
        <v>545</v>
      </c>
    </row>
    <row r="112" spans="1:6" s="5" customFormat="1" x14ac:dyDescent="0.3">
      <c r="A112" s="5" t="s">
        <v>548</v>
      </c>
      <c r="B112" s="2" t="s">
        <v>547</v>
      </c>
      <c r="C112" s="8">
        <v>138</v>
      </c>
      <c r="D112" s="9">
        <v>42234</v>
      </c>
      <c r="E112" s="2"/>
    </row>
    <row r="113" spans="1:5" s="5" customFormat="1" x14ac:dyDescent="0.3">
      <c r="A113" s="5" t="s">
        <v>550</v>
      </c>
      <c r="B113" s="5" t="s">
        <v>84</v>
      </c>
      <c r="C113" s="8">
        <v>141</v>
      </c>
      <c r="D113" s="9">
        <v>42240</v>
      </c>
      <c r="E113" s="2" t="s">
        <v>549</v>
      </c>
    </row>
    <row r="114" spans="1:5" s="5" customFormat="1" x14ac:dyDescent="0.3">
      <c r="A114" s="5" t="s">
        <v>553</v>
      </c>
      <c r="B114" s="5" t="s">
        <v>552</v>
      </c>
      <c r="C114">
        <v>333.93</v>
      </c>
      <c r="D114" s="9">
        <v>42243</v>
      </c>
      <c r="E114" t="s">
        <v>551</v>
      </c>
    </row>
    <row r="115" spans="1:5" s="5" customFormat="1" x14ac:dyDescent="0.3">
      <c r="A115" t="s">
        <v>554</v>
      </c>
      <c r="B115" s="5" t="s">
        <v>379</v>
      </c>
      <c r="C115" s="8">
        <v>50</v>
      </c>
      <c r="D115" s="9">
        <v>42244</v>
      </c>
      <c r="E115" t="s">
        <v>555</v>
      </c>
    </row>
    <row r="116" spans="1:5" s="5" customFormat="1" x14ac:dyDescent="0.3">
      <c r="A116" s="5" t="s">
        <v>557</v>
      </c>
      <c r="B116" s="5" t="s">
        <v>84</v>
      </c>
      <c r="C116" s="8">
        <v>165.26</v>
      </c>
      <c r="D116" s="9">
        <v>42247</v>
      </c>
      <c r="E116" s="2" t="s">
        <v>556</v>
      </c>
    </row>
    <row r="117" spans="1:5" s="5" customFormat="1" x14ac:dyDescent="0.3">
      <c r="A117" t="s">
        <v>559</v>
      </c>
      <c r="B117" s="5" t="s">
        <v>560</v>
      </c>
      <c r="C117" s="8">
        <v>100</v>
      </c>
      <c r="D117" s="9">
        <v>42255</v>
      </c>
      <c r="E117" t="s">
        <v>558</v>
      </c>
    </row>
    <row r="118" spans="1:5" s="5" customFormat="1" x14ac:dyDescent="0.3">
      <c r="A118" t="s">
        <v>561</v>
      </c>
      <c r="B118" s="5" t="s">
        <v>36</v>
      </c>
      <c r="C118" s="8">
        <v>35</v>
      </c>
      <c r="D118" s="9">
        <v>42249</v>
      </c>
      <c r="E118" s="2" t="s">
        <v>562</v>
      </c>
    </row>
    <row r="119" spans="1:5" s="5" customFormat="1" x14ac:dyDescent="0.3">
      <c r="A119" t="s">
        <v>564</v>
      </c>
      <c r="B119" s="5" t="s">
        <v>563</v>
      </c>
      <c r="C119" s="8">
        <v>60</v>
      </c>
      <c r="D119" s="9">
        <v>42255</v>
      </c>
      <c r="E119" s="2" t="s">
        <v>565</v>
      </c>
    </row>
    <row r="120" spans="1:5" s="5" customFormat="1" x14ac:dyDescent="0.3">
      <c r="A120" t="s">
        <v>567</v>
      </c>
      <c r="B120" s="5" t="s">
        <v>379</v>
      </c>
      <c r="C120" s="8">
        <v>300</v>
      </c>
      <c r="D120" s="9">
        <v>42258</v>
      </c>
      <c r="E120" t="s">
        <v>566</v>
      </c>
    </row>
    <row r="121" spans="1:5" s="5" customFormat="1" x14ac:dyDescent="0.3">
      <c r="A121" t="s">
        <v>567</v>
      </c>
      <c r="B121" s="5" t="s">
        <v>379</v>
      </c>
      <c r="C121" s="8">
        <v>60</v>
      </c>
      <c r="D121" s="9">
        <v>42262</v>
      </c>
      <c r="E121" t="s">
        <v>568</v>
      </c>
    </row>
    <row r="122" spans="1:5" s="5" customFormat="1" x14ac:dyDescent="0.3">
      <c r="A122" s="5" t="s">
        <v>570</v>
      </c>
      <c r="B122" s="5" t="s">
        <v>524</v>
      </c>
      <c r="C122" s="8">
        <v>700</v>
      </c>
      <c r="D122" s="9">
        <v>42261</v>
      </c>
      <c r="E122" t="s">
        <v>569</v>
      </c>
    </row>
    <row r="123" spans="1:5" s="5" customFormat="1" x14ac:dyDescent="0.3">
      <c r="A123" t="s">
        <v>567</v>
      </c>
      <c r="B123" s="5" t="s">
        <v>379</v>
      </c>
      <c r="C123" s="8">
        <v>150</v>
      </c>
      <c r="D123" s="9">
        <v>42267</v>
      </c>
      <c r="E123" t="s">
        <v>574</v>
      </c>
    </row>
    <row r="124" spans="1:5" s="5" customFormat="1" x14ac:dyDescent="0.3">
      <c r="A124" t="s">
        <v>576</v>
      </c>
      <c r="B124" s="5" t="s">
        <v>379</v>
      </c>
      <c r="C124" s="8">
        <v>190</v>
      </c>
      <c r="D124" s="9">
        <v>42267</v>
      </c>
      <c r="E124" s="2" t="s">
        <v>575</v>
      </c>
    </row>
    <row r="125" spans="1:5" s="5" customFormat="1" x14ac:dyDescent="0.3">
      <c r="A125" t="s">
        <v>572</v>
      </c>
      <c r="B125" s="5" t="s">
        <v>573</v>
      </c>
      <c r="C125" s="8">
        <v>120</v>
      </c>
      <c r="D125" s="9">
        <v>42267</v>
      </c>
      <c r="E125" t="s">
        <v>571</v>
      </c>
    </row>
    <row r="126" spans="1:5" s="5" customFormat="1" x14ac:dyDescent="0.3">
      <c r="A126" t="s">
        <v>579</v>
      </c>
      <c r="B126" s="5" t="s">
        <v>578</v>
      </c>
      <c r="C126" s="8">
        <v>240</v>
      </c>
      <c r="D126" s="9">
        <v>42267</v>
      </c>
      <c r="E126" t="s">
        <v>577</v>
      </c>
    </row>
    <row r="127" spans="1:5" s="5" customFormat="1" x14ac:dyDescent="0.3">
      <c r="A127" t="s">
        <v>582</v>
      </c>
      <c r="B127" s="5" t="s">
        <v>581</v>
      </c>
      <c r="C127">
        <v>292.26</v>
      </c>
      <c r="D127" s="9">
        <v>42272</v>
      </c>
      <c r="E127" t="s">
        <v>580</v>
      </c>
    </row>
    <row r="128" spans="1:5" s="5" customFormat="1" x14ac:dyDescent="0.3">
      <c r="A128" t="s">
        <v>583</v>
      </c>
      <c r="B128" s="5" t="s">
        <v>84</v>
      </c>
      <c r="C128" s="8">
        <v>210</v>
      </c>
      <c r="D128" s="9">
        <v>42272</v>
      </c>
      <c r="E128" s="2" t="s">
        <v>584</v>
      </c>
    </row>
    <row r="129" spans="1:8" s="5" customFormat="1" ht="16.2" customHeight="1" x14ac:dyDescent="0.3">
      <c r="A129" t="s">
        <v>587</v>
      </c>
      <c r="B129" t="s">
        <v>586</v>
      </c>
      <c r="C129" s="8">
        <v>50</v>
      </c>
      <c r="D129" s="9">
        <v>42274</v>
      </c>
      <c r="E129" t="s">
        <v>585</v>
      </c>
    </row>
    <row r="130" spans="1:8" s="5" customFormat="1" x14ac:dyDescent="0.3">
      <c r="A130" t="s">
        <v>589</v>
      </c>
      <c r="B130" s="5" t="s">
        <v>379</v>
      </c>
      <c r="C130" s="8">
        <v>60</v>
      </c>
      <c r="D130" s="9">
        <v>42275</v>
      </c>
      <c r="E130" t="s">
        <v>588</v>
      </c>
    </row>
    <row r="131" spans="1:8" s="5" customFormat="1" x14ac:dyDescent="0.3">
      <c r="A131" t="s">
        <v>591</v>
      </c>
      <c r="B131" s="5" t="s">
        <v>379</v>
      </c>
      <c r="C131" s="8">
        <v>45</v>
      </c>
      <c r="D131" s="9">
        <v>42282</v>
      </c>
      <c r="E131" t="s">
        <v>590</v>
      </c>
    </row>
    <row r="132" spans="1:8" s="5" customFormat="1" x14ac:dyDescent="0.3">
      <c r="A132" t="s">
        <v>591</v>
      </c>
      <c r="B132" s="5" t="s">
        <v>379</v>
      </c>
      <c r="C132" s="8">
        <v>85</v>
      </c>
      <c r="D132" s="9">
        <v>42284</v>
      </c>
      <c r="E132" t="s">
        <v>592</v>
      </c>
    </row>
    <row r="133" spans="1:8" s="5" customFormat="1" x14ac:dyDescent="0.3">
      <c r="A133" t="s">
        <v>593</v>
      </c>
      <c r="B133" s="5" t="s">
        <v>379</v>
      </c>
      <c r="C133" s="8">
        <v>92.08</v>
      </c>
      <c r="D133" s="9">
        <v>42279</v>
      </c>
      <c r="E133" t="s">
        <v>594</v>
      </c>
    </row>
    <row r="134" spans="1:8" s="5" customFormat="1" x14ac:dyDescent="0.3">
      <c r="A134" t="s">
        <v>595</v>
      </c>
      <c r="B134" s="5" t="s">
        <v>316</v>
      </c>
      <c r="C134" s="8">
        <v>27.95</v>
      </c>
      <c r="D134" s="9">
        <v>42257</v>
      </c>
      <c r="E134" t="s">
        <v>594</v>
      </c>
    </row>
    <row r="135" spans="1:8" s="5" customFormat="1" x14ac:dyDescent="0.3">
      <c r="A135" t="s">
        <v>596</v>
      </c>
      <c r="B135" s="5" t="s">
        <v>316</v>
      </c>
      <c r="C135" s="8">
        <v>21.18</v>
      </c>
      <c r="D135" s="9">
        <v>42260</v>
      </c>
      <c r="E135" t="s">
        <v>594</v>
      </c>
    </row>
    <row r="136" spans="1:8" s="5" customFormat="1" x14ac:dyDescent="0.3">
      <c r="A136" t="s">
        <v>597</v>
      </c>
      <c r="B136" s="5" t="s">
        <v>316</v>
      </c>
      <c r="C136" s="8">
        <v>13.35</v>
      </c>
      <c r="D136" s="9">
        <v>75116</v>
      </c>
      <c r="E136" t="s">
        <v>594</v>
      </c>
    </row>
    <row r="137" spans="1:8" s="5" customFormat="1" x14ac:dyDescent="0.3">
      <c r="A137" t="s">
        <v>598</v>
      </c>
      <c r="B137" s="5" t="s">
        <v>316</v>
      </c>
      <c r="C137" s="8">
        <v>19.88</v>
      </c>
      <c r="D137" s="9">
        <v>42248</v>
      </c>
      <c r="E137" t="s">
        <v>594</v>
      </c>
    </row>
    <row r="138" spans="1:8" s="5" customFormat="1" x14ac:dyDescent="0.3">
      <c r="A138" s="5" t="s">
        <v>529</v>
      </c>
      <c r="B138" s="5" t="s">
        <v>530</v>
      </c>
      <c r="C138" s="8">
        <v>105.95</v>
      </c>
      <c r="D138" s="9">
        <v>42196</v>
      </c>
      <c r="E138" s="5" t="s">
        <v>318</v>
      </c>
    </row>
    <row r="139" spans="1:8" s="5" customFormat="1" x14ac:dyDescent="0.3">
      <c r="A139" t="s">
        <v>601</v>
      </c>
      <c r="B139" s="2" t="s">
        <v>602</v>
      </c>
      <c r="C139" s="8">
        <v>70</v>
      </c>
      <c r="D139" s="9">
        <v>42359</v>
      </c>
      <c r="E139"/>
      <c r="G139" s="2" t="s">
        <v>603</v>
      </c>
      <c r="H139" t="s">
        <v>600</v>
      </c>
    </row>
    <row r="140" spans="1:8" s="5" customFormat="1" x14ac:dyDescent="0.3">
      <c r="A140" t="s">
        <v>604</v>
      </c>
      <c r="B140" s="5" t="s">
        <v>605</v>
      </c>
      <c r="C140" s="8">
        <v>30</v>
      </c>
      <c r="D140" s="9">
        <v>42359</v>
      </c>
      <c r="E140"/>
      <c r="G140" s="2" t="s">
        <v>607</v>
      </c>
      <c r="H140" t="s">
        <v>606</v>
      </c>
    </row>
    <row r="141" spans="1:8" s="5" customFormat="1" x14ac:dyDescent="0.3">
      <c r="A141" t="s">
        <v>608</v>
      </c>
      <c r="B141" s="5" t="s">
        <v>59</v>
      </c>
      <c r="C141" s="8">
        <v>90</v>
      </c>
      <c r="D141" s="9">
        <v>42359</v>
      </c>
      <c r="E141"/>
      <c r="G141" t="s">
        <v>610</v>
      </c>
      <c r="H141" t="s">
        <v>609</v>
      </c>
    </row>
    <row r="142" spans="1:8" s="5" customFormat="1" x14ac:dyDescent="0.3">
      <c r="A142"/>
      <c r="C142" s="8"/>
      <c r="D142" s="9"/>
      <c r="E142"/>
      <c r="G142" s="2" t="s">
        <v>612</v>
      </c>
      <c r="H142" t="s">
        <v>611</v>
      </c>
    </row>
    <row r="143" spans="1:8" s="5" customFormat="1" x14ac:dyDescent="0.3">
      <c r="A143"/>
      <c r="C143" s="8"/>
      <c r="D143" s="9"/>
      <c r="E143"/>
      <c r="G143" s="2" t="s">
        <v>614</v>
      </c>
      <c r="H143" t="s">
        <v>613</v>
      </c>
    </row>
    <row r="144" spans="1:8" s="5" customFormat="1" x14ac:dyDescent="0.3">
      <c r="A144"/>
      <c r="C144" s="8"/>
      <c r="D144" s="9"/>
      <c r="E144"/>
      <c r="G144" s="2" t="s">
        <v>616</v>
      </c>
      <c r="H144" t="s">
        <v>615</v>
      </c>
    </row>
    <row r="145" spans="1:8" s="5" customFormat="1" x14ac:dyDescent="0.3">
      <c r="A145"/>
      <c r="C145" s="8"/>
      <c r="D145" s="9"/>
      <c r="E145"/>
      <c r="G145" s="2" t="s">
        <v>618</v>
      </c>
      <c r="H145" t="s">
        <v>617</v>
      </c>
    </row>
    <row r="146" spans="1:8" s="5" customFormat="1" x14ac:dyDescent="0.3">
      <c r="A146"/>
      <c r="C146" s="8"/>
      <c r="D146" s="9"/>
      <c r="E146"/>
      <c r="G146" s="2" t="s">
        <v>620</v>
      </c>
      <c r="H146" t="s">
        <v>619</v>
      </c>
    </row>
    <row r="147" spans="1:8" s="5" customFormat="1" x14ac:dyDescent="0.3">
      <c r="A147" t="s">
        <v>623</v>
      </c>
      <c r="B147" s="5" t="s">
        <v>379</v>
      </c>
      <c r="C147" s="8">
        <v>16</v>
      </c>
      <c r="D147" s="9">
        <v>42359</v>
      </c>
      <c r="E147"/>
      <c r="G147" t="s">
        <v>622</v>
      </c>
      <c r="H147" t="s">
        <v>621</v>
      </c>
    </row>
    <row r="148" spans="1:8" s="5" customFormat="1" x14ac:dyDescent="0.3">
      <c r="A148" t="s">
        <v>626</v>
      </c>
      <c r="B148" t="s">
        <v>624</v>
      </c>
      <c r="C148" s="8">
        <v>120</v>
      </c>
      <c r="D148" s="9">
        <v>42359</v>
      </c>
      <c r="E148"/>
      <c r="G148"/>
      <c r="H148" t="s">
        <v>625</v>
      </c>
    </row>
    <row r="149" spans="1:8" s="5" customFormat="1" x14ac:dyDescent="0.3">
      <c r="A149" t="s">
        <v>604</v>
      </c>
      <c r="B149" s="5" t="s">
        <v>605</v>
      </c>
      <c r="C149" s="1">
        <v>241.92</v>
      </c>
      <c r="D149" s="9">
        <v>42353</v>
      </c>
      <c r="E149" t="s">
        <v>637</v>
      </c>
      <c r="G149" t="s">
        <v>627</v>
      </c>
      <c r="H149" s="5" t="s">
        <v>636</v>
      </c>
    </row>
    <row r="150" spans="1:8" s="5" customFormat="1" x14ac:dyDescent="0.3">
      <c r="C150" s="8"/>
      <c r="D150" s="9"/>
      <c r="E150"/>
      <c r="G150" t="s">
        <v>628</v>
      </c>
      <c r="H150" s="5" t="s">
        <v>635</v>
      </c>
    </row>
    <row r="151" spans="1:8" s="5" customFormat="1" x14ac:dyDescent="0.3">
      <c r="A151"/>
      <c r="C151" s="8"/>
      <c r="D151" s="9"/>
      <c r="E151"/>
      <c r="G151" t="s">
        <v>629</v>
      </c>
      <c r="H151" s="5" t="s">
        <v>634</v>
      </c>
    </row>
    <row r="152" spans="1:8" s="5" customFormat="1" x14ac:dyDescent="0.3">
      <c r="A152"/>
      <c r="C152" s="8"/>
      <c r="D152" s="9"/>
      <c r="E152"/>
      <c r="G152" s="5" t="s">
        <v>630</v>
      </c>
      <c r="H152" s="5" t="s">
        <v>633</v>
      </c>
    </row>
    <row r="153" spans="1:8" s="5" customFormat="1" x14ac:dyDescent="0.3">
      <c r="A153"/>
      <c r="C153" s="8"/>
      <c r="D153" s="9"/>
      <c r="E153"/>
      <c r="G153" s="5" t="s">
        <v>631</v>
      </c>
      <c r="H153" s="5" t="s">
        <v>632</v>
      </c>
    </row>
    <row r="154" spans="1:8" s="5" customFormat="1" x14ac:dyDescent="0.3">
      <c r="A154" t="s">
        <v>638</v>
      </c>
      <c r="B154" s="5" t="s">
        <v>469</v>
      </c>
      <c r="C154" s="8">
        <v>170</v>
      </c>
      <c r="D154" s="9">
        <v>42348</v>
      </c>
      <c r="E154" t="s">
        <v>641</v>
      </c>
      <c r="G154" s="2" t="s">
        <v>640</v>
      </c>
      <c r="H154" t="s">
        <v>639</v>
      </c>
    </row>
    <row r="155" spans="1:8" s="5" customFormat="1" x14ac:dyDescent="0.3">
      <c r="A155"/>
      <c r="C155" s="8"/>
      <c r="D155" s="9"/>
      <c r="E155"/>
      <c r="G155" s="2" t="s">
        <v>642</v>
      </c>
      <c r="H155" t="s">
        <v>643</v>
      </c>
    </row>
    <row r="156" spans="1:8" s="5" customFormat="1" x14ac:dyDescent="0.3">
      <c r="A156" t="s">
        <v>645</v>
      </c>
      <c r="B156" s="5" t="s">
        <v>84</v>
      </c>
      <c r="C156" s="8">
        <v>131.71</v>
      </c>
      <c r="D156" s="9">
        <v>42347</v>
      </c>
      <c r="E156" t="s">
        <v>644</v>
      </c>
      <c r="G156" s="5" t="s">
        <v>646</v>
      </c>
      <c r="H156" t="s">
        <v>647</v>
      </c>
    </row>
    <row r="157" spans="1:8" s="5" customFormat="1" x14ac:dyDescent="0.3">
      <c r="A157"/>
      <c r="C157" s="8"/>
      <c r="D157" s="9"/>
      <c r="E157"/>
      <c r="G157" s="5" t="s">
        <v>648</v>
      </c>
      <c r="H157" t="s">
        <v>649</v>
      </c>
    </row>
    <row r="158" spans="1:8" s="5" customFormat="1" x14ac:dyDescent="0.3">
      <c r="A158"/>
      <c r="C158" s="8"/>
      <c r="D158" s="9"/>
      <c r="E158"/>
      <c r="G158" s="5" t="s">
        <v>650</v>
      </c>
      <c r="H158" s="5" t="s">
        <v>651</v>
      </c>
    </row>
    <row r="159" spans="1:8" s="5" customFormat="1" x14ac:dyDescent="0.3">
      <c r="A159"/>
      <c r="C159" s="8"/>
      <c r="D159" s="9"/>
      <c r="E159"/>
      <c r="G159" s="5" t="s">
        <v>653</v>
      </c>
      <c r="H159" s="5" t="s">
        <v>652</v>
      </c>
    </row>
    <row r="160" spans="1:8" s="5" customFormat="1" x14ac:dyDescent="0.3">
      <c r="A160" t="s">
        <v>654</v>
      </c>
      <c r="B160" s="5" t="s">
        <v>441</v>
      </c>
      <c r="C160" s="8">
        <v>251</v>
      </c>
      <c r="D160" s="9">
        <v>42338</v>
      </c>
      <c r="E160" t="s">
        <v>656</v>
      </c>
      <c r="G160" s="5" t="s">
        <v>610</v>
      </c>
      <c r="H160" t="s">
        <v>655</v>
      </c>
    </row>
    <row r="161" spans="1:8" s="5" customFormat="1" x14ac:dyDescent="0.3">
      <c r="A161"/>
      <c r="C161" s="8"/>
      <c r="D161" s="9"/>
      <c r="E161"/>
      <c r="G161" s="5" t="s">
        <v>658</v>
      </c>
      <c r="H161" t="s">
        <v>657</v>
      </c>
    </row>
    <row r="162" spans="1:8" s="5" customFormat="1" x14ac:dyDescent="0.3">
      <c r="A162"/>
      <c r="C162" s="8"/>
      <c r="D162" s="9"/>
      <c r="E162"/>
      <c r="G162" s="5" t="s">
        <v>660</v>
      </c>
      <c r="H162" t="s">
        <v>659</v>
      </c>
    </row>
    <row r="163" spans="1:8" s="5" customFormat="1" x14ac:dyDescent="0.3">
      <c r="A163"/>
      <c r="C163" s="8"/>
      <c r="D163" s="9"/>
      <c r="E163"/>
      <c r="G163" s="5" t="s">
        <v>675</v>
      </c>
      <c r="H163" t="s">
        <v>674</v>
      </c>
    </row>
    <row r="164" spans="1:8" s="5" customFormat="1" x14ac:dyDescent="0.3">
      <c r="A164" t="s">
        <v>661</v>
      </c>
      <c r="B164" s="5" t="s">
        <v>106</v>
      </c>
      <c r="C164" s="8">
        <v>30</v>
      </c>
      <c r="D164" s="9">
        <v>42338</v>
      </c>
      <c r="E164" t="s">
        <v>673</v>
      </c>
      <c r="G164" s="5" t="s">
        <v>663</v>
      </c>
      <c r="H164" t="s">
        <v>662</v>
      </c>
    </row>
    <row r="165" spans="1:8" s="5" customFormat="1" x14ac:dyDescent="0.3">
      <c r="A165" t="s">
        <v>665</v>
      </c>
      <c r="B165" s="5" t="s">
        <v>84</v>
      </c>
      <c r="C165" s="8">
        <v>68</v>
      </c>
      <c r="D165" s="9">
        <v>42342</v>
      </c>
      <c r="E165">
        <v>4297</v>
      </c>
      <c r="G165" s="5" t="s">
        <v>664</v>
      </c>
      <c r="H165"/>
    </row>
    <row r="166" spans="1:8" s="5" customFormat="1" x14ac:dyDescent="0.3">
      <c r="A166" t="s">
        <v>666</v>
      </c>
      <c r="B166" s="5" t="s">
        <v>84</v>
      </c>
      <c r="C166" s="8">
        <v>62.96</v>
      </c>
      <c r="D166" s="9">
        <v>42340</v>
      </c>
      <c r="E166">
        <v>4296</v>
      </c>
      <c r="G166" s="5" t="s">
        <v>667</v>
      </c>
      <c r="H166" s="5" t="s">
        <v>668</v>
      </c>
    </row>
    <row r="167" spans="1:8" s="5" customFormat="1" x14ac:dyDescent="0.3">
      <c r="A167"/>
      <c r="C167" s="8"/>
      <c r="D167" s="9"/>
      <c r="E167"/>
      <c r="G167" s="5" t="s">
        <v>672</v>
      </c>
      <c r="H167" t="s">
        <v>669</v>
      </c>
    </row>
    <row r="168" spans="1:8" s="5" customFormat="1" x14ac:dyDescent="0.3">
      <c r="A168"/>
      <c r="C168" s="8"/>
      <c r="D168" s="9"/>
      <c r="E168"/>
      <c r="G168" s="5" t="s">
        <v>671</v>
      </c>
      <c r="H168" t="s">
        <v>670</v>
      </c>
    </row>
    <row r="169" spans="1:8" s="5" customFormat="1" x14ac:dyDescent="0.3">
      <c r="A169" t="s">
        <v>676</v>
      </c>
      <c r="B169" s="5" t="s">
        <v>84</v>
      </c>
      <c r="C169" s="8">
        <v>213</v>
      </c>
      <c r="D169" s="9">
        <v>42331</v>
      </c>
      <c r="E169">
        <v>4348</v>
      </c>
      <c r="G169" s="5" t="s">
        <v>677</v>
      </c>
      <c r="H169" s="5" t="s">
        <v>678</v>
      </c>
    </row>
    <row r="170" spans="1:8" s="5" customFormat="1" x14ac:dyDescent="0.3">
      <c r="A170"/>
      <c r="C170" s="8"/>
      <c r="D170" s="9"/>
      <c r="E170"/>
      <c r="G170" s="5" t="s">
        <v>679</v>
      </c>
      <c r="H170" s="5" t="s">
        <v>680</v>
      </c>
    </row>
    <row r="171" spans="1:8" s="5" customFormat="1" x14ac:dyDescent="0.3">
      <c r="A171"/>
      <c r="C171" s="8"/>
      <c r="D171" s="9"/>
      <c r="E171"/>
      <c r="G171" s="5" t="s">
        <v>681</v>
      </c>
      <c r="H171" s="5" t="s">
        <v>682</v>
      </c>
    </row>
    <row r="172" spans="1:8" s="5" customFormat="1" x14ac:dyDescent="0.3">
      <c r="A172"/>
      <c r="C172" s="8"/>
      <c r="D172" s="9"/>
      <c r="E172"/>
      <c r="G172" s="5" t="s">
        <v>683</v>
      </c>
      <c r="H172" s="5" t="s">
        <v>684</v>
      </c>
    </row>
    <row r="173" spans="1:8" s="5" customFormat="1" x14ac:dyDescent="0.3">
      <c r="A173"/>
      <c r="C173" s="8"/>
      <c r="D173" s="9"/>
      <c r="E173"/>
      <c r="G173" s="5" t="s">
        <v>685</v>
      </c>
      <c r="H173" s="5" t="s">
        <v>686</v>
      </c>
    </row>
    <row r="174" spans="1:8" s="5" customFormat="1" x14ac:dyDescent="0.3">
      <c r="A174"/>
      <c r="C174" s="8"/>
      <c r="D174" s="9"/>
      <c r="E174"/>
      <c r="G174" s="5" t="s">
        <v>687</v>
      </c>
      <c r="H174" s="5" t="s">
        <v>688</v>
      </c>
    </row>
    <row r="175" spans="1:8" s="5" customFormat="1" x14ac:dyDescent="0.3">
      <c r="A175"/>
      <c r="C175" s="8"/>
      <c r="D175" s="9"/>
      <c r="E175"/>
      <c r="G175" s="5" t="s">
        <v>690</v>
      </c>
      <c r="H175" t="s">
        <v>689</v>
      </c>
    </row>
    <row r="176" spans="1:8" s="5" customFormat="1" x14ac:dyDescent="0.3">
      <c r="A176"/>
      <c r="C176" s="8"/>
      <c r="D176" s="9"/>
      <c r="E176"/>
      <c r="G176" s="5" t="s">
        <v>691</v>
      </c>
      <c r="H176" s="5" t="s">
        <v>692</v>
      </c>
    </row>
    <row r="177" spans="1:8" s="5" customFormat="1" x14ac:dyDescent="0.3">
      <c r="A177"/>
      <c r="C177" s="8"/>
      <c r="D177" s="9"/>
      <c r="E177"/>
      <c r="G177" s="5" t="s">
        <v>694</v>
      </c>
      <c r="H177" t="s">
        <v>693</v>
      </c>
    </row>
    <row r="178" spans="1:8" s="5" customFormat="1" x14ac:dyDescent="0.3">
      <c r="A178"/>
      <c r="C178" s="8"/>
      <c r="D178" s="9"/>
      <c r="E178"/>
      <c r="G178" s="5" t="s">
        <v>696</v>
      </c>
      <c r="H178" t="s">
        <v>695</v>
      </c>
    </row>
    <row r="179" spans="1:8" s="5" customFormat="1" x14ac:dyDescent="0.3">
      <c r="A179" t="s">
        <v>710</v>
      </c>
      <c r="B179" s="5" t="s">
        <v>697</v>
      </c>
      <c r="C179" s="8">
        <v>220</v>
      </c>
      <c r="D179" s="9">
        <v>42325</v>
      </c>
      <c r="E179"/>
      <c r="G179" s="5" t="s">
        <v>699</v>
      </c>
      <c r="H179" t="s">
        <v>698</v>
      </c>
    </row>
    <row r="180" spans="1:8" s="5" customFormat="1" x14ac:dyDescent="0.3">
      <c r="A180"/>
      <c r="C180" s="8"/>
      <c r="D180" s="9"/>
      <c r="E180"/>
      <c r="G180" s="5" t="s">
        <v>700</v>
      </c>
      <c r="H180" t="s">
        <v>701</v>
      </c>
    </row>
    <row r="181" spans="1:8" s="5" customFormat="1" x14ac:dyDescent="0.3">
      <c r="A181"/>
      <c r="C181" s="8"/>
      <c r="D181" s="9"/>
      <c r="E181"/>
      <c r="G181" s="5" t="s">
        <v>703</v>
      </c>
      <c r="H181" t="s">
        <v>702</v>
      </c>
    </row>
    <row r="182" spans="1:8" s="5" customFormat="1" x14ac:dyDescent="0.3">
      <c r="A182"/>
      <c r="C182" s="8"/>
      <c r="D182" s="9"/>
      <c r="E182"/>
      <c r="G182" s="5" t="s">
        <v>705</v>
      </c>
      <c r="H182" t="s">
        <v>704</v>
      </c>
    </row>
    <row r="183" spans="1:8" s="5" customFormat="1" x14ac:dyDescent="0.3">
      <c r="A183"/>
      <c r="C183" s="8"/>
      <c r="D183" s="9"/>
      <c r="E183"/>
      <c r="G183" s="5" t="s">
        <v>707</v>
      </c>
      <c r="H183" t="s">
        <v>706</v>
      </c>
    </row>
    <row r="184" spans="1:8" s="5" customFormat="1" x14ac:dyDescent="0.3">
      <c r="A184"/>
      <c r="C184" s="8"/>
      <c r="D184" s="9"/>
      <c r="E184"/>
      <c r="G184" s="5" t="s">
        <v>709</v>
      </c>
      <c r="H184" t="s">
        <v>708</v>
      </c>
    </row>
    <row r="185" spans="1:8" s="5" customFormat="1" x14ac:dyDescent="0.3">
      <c r="A185" t="s">
        <v>711</v>
      </c>
      <c r="B185" s="5" t="s">
        <v>84</v>
      </c>
      <c r="C185" s="8">
        <v>20</v>
      </c>
      <c r="D185" s="9">
        <v>42312</v>
      </c>
      <c r="E185" t="s">
        <v>716</v>
      </c>
      <c r="G185" s="5" t="s">
        <v>713</v>
      </c>
      <c r="H185" s="5" t="s">
        <v>712</v>
      </c>
    </row>
    <row r="186" spans="1:8" s="5" customFormat="1" x14ac:dyDescent="0.3">
      <c r="A186"/>
      <c r="C186" s="8"/>
      <c r="D186" s="9"/>
      <c r="E186"/>
      <c r="G186" s="5" t="s">
        <v>715</v>
      </c>
      <c r="H186" t="s">
        <v>714</v>
      </c>
    </row>
    <row r="187" spans="1:8" s="5" customFormat="1" x14ac:dyDescent="0.3">
      <c r="A187" t="s">
        <v>717</v>
      </c>
      <c r="B187" s="2" t="s">
        <v>718</v>
      </c>
      <c r="C187" s="8">
        <v>25</v>
      </c>
      <c r="D187" s="9">
        <v>42375</v>
      </c>
      <c r="E187">
        <v>4530</v>
      </c>
      <c r="G187" s="2" t="s">
        <v>719</v>
      </c>
      <c r="H187" t="s">
        <v>720</v>
      </c>
    </row>
    <row r="188" spans="1:8" s="5" customFormat="1" x14ac:dyDescent="0.3">
      <c r="A188" t="s">
        <v>721</v>
      </c>
      <c r="B188" s="5" t="s">
        <v>605</v>
      </c>
      <c r="C188" s="8">
        <v>14</v>
      </c>
      <c r="D188" s="9">
        <v>42010</v>
      </c>
      <c r="E188">
        <v>4531</v>
      </c>
      <c r="G188" s="2" t="s">
        <v>722</v>
      </c>
      <c r="H188" t="s">
        <v>723</v>
      </c>
    </row>
  </sheetData>
  <hyperlinks>
    <hyperlink ref="A16" r:id="rId1" display="http://www.amazon.com/gp/product/B000QS2XQK/ref=oh_details_o03_s00_i00?ie=UTF8&amp;psc=1"/>
    <hyperlink ref="B14" r:id="rId2"/>
    <hyperlink ref="E11" r:id="rId3"/>
    <hyperlink ref="B76" r:id="rId4"/>
    <hyperlink ref="B73" r:id="rId5"/>
    <hyperlink ref="E105" r:id="rId6" location="order-history/ML4168" tooltip="View web order history" display="http://www.mcmaster.com/ - order-history/ML4168"/>
    <hyperlink ref="E102" r:id="rId7" location="order-history/ML4168" tooltip="View web order history" display="http://www.mcmaster.com/ - order-history/ML4168"/>
    <hyperlink ref="E106" r:id="rId8" location="order-history/ML4168" tooltip="View web order history" display="http://www.mcmaster.com/ - order-history/ML4168"/>
    <hyperlink ref="B108" r:id="rId9"/>
    <hyperlink ref="E109" r:id="rId10" location="order-history/ML4175" tooltip="View web order history" display="http://www.mcmaster.com/ - order-history/ML4175"/>
    <hyperlink ref="E110" r:id="rId11" location="order-history/ML4179" tooltip="View web order history" display="http://www.mcmaster.com/ - order-history/ML4179"/>
    <hyperlink ref="E111" r:id="rId12" location="order-history/ML4186" tooltip="View web order history" display="http://www.mcmaster.com/ - order-history/ML4186"/>
    <hyperlink ref="B112" r:id="rId13"/>
    <hyperlink ref="E113" r:id="rId14" location="order-history/ML4193" tooltip="View web order history" display="http://www.mcmaster.com/ - order-history/ML4193"/>
    <hyperlink ref="E116" r:id="rId15" location="order-history/ML4200" tooltip="View web order history" display="http://www.mcmaster.com/ - order-history/ML4200"/>
    <hyperlink ref="B139" r:id="rId16" display="http://www.ellsworth.com/"/>
    <hyperlink ref="G139" r:id="rId17"/>
    <hyperlink ref="G140" r:id="rId18"/>
    <hyperlink ref="G142" r:id="rId19"/>
    <hyperlink ref="G143" r:id="rId20"/>
    <hyperlink ref="G144" r:id="rId21"/>
    <hyperlink ref="G145" r:id="rId22"/>
    <hyperlink ref="G146" r:id="rId23"/>
    <hyperlink ref="G154" r:id="rId24"/>
    <hyperlink ref="G155" r:id="rId25"/>
    <hyperlink ref="B187" r:id="rId26"/>
    <hyperlink ref="G187" r:id="rId27"/>
    <hyperlink ref="G188" r:id="rId28"/>
  </hyperlinks>
  <pageMargins left="0.7" right="0.7" top="0.75" bottom="0.75" header="0.3" footer="0.3"/>
  <pageSetup scale="89" fitToHeight="0" orientation="landscape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5"/>
  <sheetViews>
    <sheetView tabSelected="1" workbookViewId="0">
      <pane ySplit="1728" activePane="bottomLeft"/>
      <selection activeCell="D1" sqref="D1:D1048576"/>
      <selection pane="bottomLeft" activeCell="L158" sqref="L158:O158"/>
    </sheetView>
  </sheetViews>
  <sheetFormatPr defaultRowHeight="14.4" x14ac:dyDescent="0.3"/>
  <cols>
    <col min="1" max="1" width="50.88671875" customWidth="1"/>
    <col min="2" max="2" width="8.21875" customWidth="1"/>
    <col min="3" max="3" width="98.33203125" customWidth="1"/>
    <col min="4" max="4" width="41.77734375" customWidth="1"/>
    <col min="5" max="5" width="27" customWidth="1"/>
    <col min="6" max="6" width="9.109375" customWidth="1"/>
    <col min="7" max="7" width="8.88671875" customWidth="1"/>
    <col min="8" max="8" width="7.6640625" customWidth="1"/>
    <col min="9" max="9" width="7.33203125" style="7" customWidth="1"/>
    <col min="10" max="10" width="7.44140625" customWidth="1"/>
    <col min="11" max="11" width="9.6640625" customWidth="1"/>
    <col min="12" max="12" width="8.88671875" style="1"/>
    <col min="14" max="14" width="9.5546875" bestFit="1" customWidth="1"/>
  </cols>
  <sheetData>
    <row r="1" spans="1:15" s="11" customFormat="1" x14ac:dyDescent="0.3">
      <c r="I1" s="12"/>
      <c r="L1" s="17"/>
    </row>
    <row r="2" spans="1:15" s="11" customFormat="1" x14ac:dyDescent="0.3">
      <c r="I2" s="12"/>
      <c r="L2" s="17"/>
    </row>
    <row r="3" spans="1:15" s="21" customFormat="1" ht="43.2" x14ac:dyDescent="0.3">
      <c r="A3" s="21" t="s">
        <v>108</v>
      </c>
      <c r="B3" s="21" t="s">
        <v>109</v>
      </c>
      <c r="C3" s="21" t="s">
        <v>120</v>
      </c>
      <c r="D3" s="21" t="s">
        <v>121</v>
      </c>
      <c r="E3" s="21" t="s">
        <v>110</v>
      </c>
      <c r="F3" s="21" t="s">
        <v>117</v>
      </c>
      <c r="G3" s="21" t="s">
        <v>337</v>
      </c>
      <c r="H3" s="21" t="s">
        <v>146</v>
      </c>
      <c r="I3" s="22" t="s">
        <v>115</v>
      </c>
      <c r="J3" s="21" t="s">
        <v>116</v>
      </c>
      <c r="K3" s="21" t="s">
        <v>130</v>
      </c>
      <c r="L3" s="23" t="s">
        <v>126</v>
      </c>
      <c r="N3" s="21" t="s">
        <v>131</v>
      </c>
      <c r="O3" s="21" t="s">
        <v>208</v>
      </c>
    </row>
    <row r="4" spans="1:15" s="11" customFormat="1" x14ac:dyDescent="0.3">
      <c r="A4" s="11" t="s">
        <v>118</v>
      </c>
      <c r="B4" s="11">
        <v>2</v>
      </c>
      <c r="C4" s="11" t="s">
        <v>114</v>
      </c>
      <c r="D4" s="11">
        <v>1</v>
      </c>
      <c r="E4" s="11" t="s">
        <v>210</v>
      </c>
      <c r="F4" s="11">
        <v>1</v>
      </c>
      <c r="G4" s="11">
        <v>2</v>
      </c>
      <c r="H4" s="11">
        <f>F4*B4/D4</f>
        <v>2</v>
      </c>
      <c r="I4" s="12">
        <v>6.79</v>
      </c>
      <c r="J4" s="11">
        <f>I4*F4*B4</f>
        <v>13.58</v>
      </c>
      <c r="K4" s="11" t="s">
        <v>147</v>
      </c>
      <c r="L4" s="17">
        <f>H4-G4</f>
        <v>0</v>
      </c>
      <c r="N4" s="14">
        <v>41789</v>
      </c>
    </row>
    <row r="5" spans="1:15" s="11" customFormat="1" x14ac:dyDescent="0.3">
      <c r="A5" s="11" t="s">
        <v>118</v>
      </c>
      <c r="B5" s="11">
        <v>2</v>
      </c>
      <c r="C5" s="11" t="s">
        <v>119</v>
      </c>
      <c r="D5" s="11">
        <v>1</v>
      </c>
      <c r="E5" s="11" t="s">
        <v>155</v>
      </c>
      <c r="F5" s="11">
        <v>6</v>
      </c>
      <c r="G5" s="11">
        <v>12</v>
      </c>
      <c r="H5" s="11">
        <v>12</v>
      </c>
      <c r="I5" s="12">
        <v>0.67</v>
      </c>
      <c r="J5" s="11">
        <f>I5*H5</f>
        <v>8.0400000000000009</v>
      </c>
      <c r="K5" s="11" t="s">
        <v>147</v>
      </c>
      <c r="L5" s="17">
        <f t="shared" ref="L5:L19" si="0">H5-G5</f>
        <v>0</v>
      </c>
      <c r="N5" s="14">
        <v>41789</v>
      </c>
    </row>
    <row r="6" spans="1:15" s="11" customFormat="1" x14ac:dyDescent="0.3">
      <c r="A6" s="11" t="s">
        <v>118</v>
      </c>
      <c r="B6" s="11" t="s">
        <v>123</v>
      </c>
      <c r="C6" s="11" t="s">
        <v>122</v>
      </c>
      <c r="D6" s="11">
        <v>1</v>
      </c>
      <c r="E6" s="16" t="s">
        <v>158</v>
      </c>
      <c r="F6" s="11">
        <v>1</v>
      </c>
      <c r="G6" s="11">
        <v>25</v>
      </c>
      <c r="H6" s="11">
        <v>100</v>
      </c>
      <c r="I6" s="12">
        <v>1.72</v>
      </c>
      <c r="K6" s="11" t="s">
        <v>129</v>
      </c>
      <c r="L6" s="24">
        <f t="shared" si="0"/>
        <v>75</v>
      </c>
    </row>
    <row r="7" spans="1:15" s="11" customFormat="1" x14ac:dyDescent="0.3">
      <c r="A7" s="11" t="s">
        <v>118</v>
      </c>
      <c r="B7" s="11">
        <v>2</v>
      </c>
      <c r="C7" s="11" t="s">
        <v>124</v>
      </c>
      <c r="D7" s="11">
        <v>1</v>
      </c>
      <c r="E7" s="11" t="s">
        <v>125</v>
      </c>
      <c r="F7" s="11">
        <v>3</v>
      </c>
      <c r="G7" s="11">
        <v>6</v>
      </c>
      <c r="H7" s="11">
        <v>6</v>
      </c>
      <c r="I7" s="12">
        <v>3.76</v>
      </c>
      <c r="J7" s="11">
        <f>I7*H7</f>
        <v>22.56</v>
      </c>
      <c r="K7" s="11" t="s">
        <v>147</v>
      </c>
      <c r="L7" s="17">
        <f t="shared" si="0"/>
        <v>0</v>
      </c>
      <c r="N7" s="14">
        <v>41789</v>
      </c>
    </row>
    <row r="8" spans="1:15" s="11" customFormat="1" x14ac:dyDescent="0.3">
      <c r="A8" s="11" t="s">
        <v>118</v>
      </c>
      <c r="B8" s="11">
        <v>2</v>
      </c>
      <c r="C8" s="11" t="s">
        <v>127</v>
      </c>
      <c r="D8" s="11">
        <v>1</v>
      </c>
      <c r="E8" s="11" t="s">
        <v>128</v>
      </c>
      <c r="F8" s="11">
        <v>1</v>
      </c>
      <c r="G8" s="11">
        <v>2</v>
      </c>
      <c r="H8" s="11">
        <v>2</v>
      </c>
      <c r="I8" s="12">
        <v>2.76</v>
      </c>
      <c r="K8" s="11" t="s">
        <v>129</v>
      </c>
      <c r="L8" s="17">
        <f t="shared" si="0"/>
        <v>0</v>
      </c>
      <c r="N8" s="14"/>
    </row>
    <row r="9" spans="1:15" s="11" customFormat="1" x14ac:dyDescent="0.3">
      <c r="A9" s="11" t="s">
        <v>118</v>
      </c>
      <c r="B9" s="11">
        <v>2</v>
      </c>
      <c r="C9" s="11" t="s">
        <v>132</v>
      </c>
      <c r="D9" s="11">
        <v>1</v>
      </c>
      <c r="E9" s="11" t="s">
        <v>137</v>
      </c>
      <c r="F9" s="11">
        <v>3</v>
      </c>
      <c r="G9" s="11">
        <v>6</v>
      </c>
      <c r="H9" s="11">
        <v>7</v>
      </c>
      <c r="I9" s="12">
        <v>18.8</v>
      </c>
      <c r="J9" s="11">
        <f>I9*H9</f>
        <v>131.6</v>
      </c>
      <c r="K9" s="11" t="s">
        <v>147</v>
      </c>
      <c r="L9" s="25">
        <f t="shared" si="0"/>
        <v>1</v>
      </c>
      <c r="N9" s="14"/>
    </row>
    <row r="10" spans="1:15" s="11" customFormat="1" x14ac:dyDescent="0.3">
      <c r="A10" s="11" t="s">
        <v>118</v>
      </c>
      <c r="B10" s="11">
        <v>2</v>
      </c>
      <c r="C10" s="11" t="s">
        <v>135</v>
      </c>
      <c r="D10" s="11">
        <v>1</v>
      </c>
      <c r="E10" s="11" t="s">
        <v>137</v>
      </c>
      <c r="F10" s="11">
        <v>3</v>
      </c>
      <c r="G10" s="11">
        <v>6</v>
      </c>
      <c r="H10" s="11">
        <v>7</v>
      </c>
      <c r="I10" s="12">
        <v>7.4</v>
      </c>
      <c r="J10" s="11">
        <f>I10*H10</f>
        <v>51.800000000000004</v>
      </c>
      <c r="K10" s="11" t="s">
        <v>147</v>
      </c>
      <c r="L10" s="25">
        <f t="shared" si="0"/>
        <v>1</v>
      </c>
      <c r="N10" s="14"/>
    </row>
    <row r="11" spans="1:15" s="11" customFormat="1" x14ac:dyDescent="0.3">
      <c r="A11" s="11" t="s">
        <v>118</v>
      </c>
      <c r="B11" s="11">
        <v>1</v>
      </c>
      <c r="C11" s="11" t="s">
        <v>145</v>
      </c>
      <c r="D11" s="11">
        <v>1</v>
      </c>
      <c r="E11" s="16" t="s">
        <v>144</v>
      </c>
      <c r="F11" s="11">
        <v>1</v>
      </c>
      <c r="G11" s="11">
        <v>15</v>
      </c>
      <c r="H11" s="11">
        <v>200</v>
      </c>
      <c r="I11" s="12">
        <v>0.2</v>
      </c>
      <c r="K11" s="11" t="s">
        <v>129</v>
      </c>
      <c r="L11" s="13">
        <f t="shared" si="0"/>
        <v>185</v>
      </c>
    </row>
    <row r="12" spans="1:15" s="11" customFormat="1" x14ac:dyDescent="0.3">
      <c r="A12" s="11" t="s">
        <v>118</v>
      </c>
      <c r="B12" s="11">
        <v>2</v>
      </c>
      <c r="C12" s="11" t="s">
        <v>169</v>
      </c>
      <c r="D12" s="11">
        <v>10</v>
      </c>
      <c r="E12" s="16" t="s">
        <v>170</v>
      </c>
      <c r="F12" s="11">
        <v>3</v>
      </c>
      <c r="G12" s="11">
        <v>6</v>
      </c>
      <c r="H12" s="11">
        <v>10</v>
      </c>
      <c r="I12" s="12">
        <v>9.17</v>
      </c>
      <c r="J12" s="11">
        <f>I12</f>
        <v>9.17</v>
      </c>
      <c r="K12" s="11" t="s">
        <v>147</v>
      </c>
      <c r="L12" s="26">
        <v>4</v>
      </c>
      <c r="N12" s="14">
        <v>41789</v>
      </c>
      <c r="O12" s="11">
        <f>SUM(J4:J12)</f>
        <v>236.75</v>
      </c>
    </row>
    <row r="13" spans="1:15" s="11" customFormat="1" x14ac:dyDescent="0.3">
      <c r="I13" s="12"/>
      <c r="L13" s="17"/>
    </row>
    <row r="14" spans="1:15" s="11" customFormat="1" x14ac:dyDescent="0.3">
      <c r="A14" s="11" t="s">
        <v>136</v>
      </c>
      <c r="B14" s="11">
        <v>3</v>
      </c>
      <c r="C14" s="11" t="s">
        <v>133</v>
      </c>
      <c r="D14" s="11">
        <v>1</v>
      </c>
      <c r="E14" s="11" t="s">
        <v>137</v>
      </c>
      <c r="F14" s="11">
        <v>1</v>
      </c>
      <c r="G14" s="11">
        <v>3</v>
      </c>
      <c r="H14" s="11">
        <v>3</v>
      </c>
      <c r="I14" s="12">
        <v>13.2</v>
      </c>
      <c r="J14" s="11">
        <f>I14*H14</f>
        <v>39.599999999999994</v>
      </c>
      <c r="K14" s="11" t="s">
        <v>147</v>
      </c>
      <c r="L14" s="17">
        <f t="shared" si="0"/>
        <v>0</v>
      </c>
    </row>
    <row r="15" spans="1:15" s="11" customFormat="1" x14ac:dyDescent="0.3">
      <c r="A15" s="11" t="s">
        <v>136</v>
      </c>
      <c r="B15" s="11">
        <v>3</v>
      </c>
      <c r="C15" s="11" t="s">
        <v>134</v>
      </c>
      <c r="D15" s="11">
        <v>1</v>
      </c>
      <c r="E15" s="11" t="s">
        <v>137</v>
      </c>
      <c r="F15" s="11">
        <v>1</v>
      </c>
      <c r="G15" s="11">
        <v>3</v>
      </c>
      <c r="H15" s="11">
        <v>3</v>
      </c>
      <c r="I15" s="12">
        <v>8</v>
      </c>
      <c r="J15" s="11">
        <f>I15*H15</f>
        <v>24</v>
      </c>
      <c r="K15" s="11" t="s">
        <v>147</v>
      </c>
      <c r="L15" s="17">
        <f t="shared" si="0"/>
        <v>0</v>
      </c>
    </row>
    <row r="16" spans="1:15" s="11" customFormat="1" x14ac:dyDescent="0.3">
      <c r="A16" s="11" t="s">
        <v>136</v>
      </c>
      <c r="B16" s="11">
        <v>3</v>
      </c>
      <c r="C16" s="11" t="s">
        <v>141</v>
      </c>
      <c r="D16" s="11">
        <v>1</v>
      </c>
      <c r="E16" s="11" t="s">
        <v>138</v>
      </c>
      <c r="F16" s="11">
        <v>1</v>
      </c>
      <c r="G16" s="11">
        <v>3</v>
      </c>
      <c r="H16" s="11">
        <v>3</v>
      </c>
      <c r="I16" s="12">
        <v>48.55</v>
      </c>
      <c r="J16" s="11">
        <f>I16*H16</f>
        <v>145.64999999999998</v>
      </c>
      <c r="K16" s="11" t="s">
        <v>147</v>
      </c>
      <c r="L16" s="17">
        <f t="shared" si="0"/>
        <v>0</v>
      </c>
      <c r="O16" s="11">
        <f>SUM(J14:J16)</f>
        <v>209.24999999999997</v>
      </c>
    </row>
    <row r="17" spans="1:15" s="11" customFormat="1" x14ac:dyDescent="0.3">
      <c r="I17" s="12"/>
      <c r="L17" s="17"/>
    </row>
    <row r="18" spans="1:15" s="11" customFormat="1" x14ac:dyDescent="0.3">
      <c r="A18" s="11" t="s">
        <v>139</v>
      </c>
      <c r="B18" s="11">
        <v>1</v>
      </c>
      <c r="C18" s="11" t="s">
        <v>140</v>
      </c>
      <c r="D18" s="11">
        <v>1</v>
      </c>
      <c r="E18" s="11" t="s">
        <v>138</v>
      </c>
      <c r="F18" s="11">
        <v>1</v>
      </c>
      <c r="G18" s="11">
        <v>1</v>
      </c>
      <c r="H18" s="11">
        <v>1</v>
      </c>
      <c r="I18" s="12">
        <v>20.25</v>
      </c>
      <c r="J18" s="11">
        <f>I18</f>
        <v>20.25</v>
      </c>
      <c r="K18" s="11" t="s">
        <v>147</v>
      </c>
      <c r="L18" s="17">
        <f t="shared" si="0"/>
        <v>0</v>
      </c>
    </row>
    <row r="19" spans="1:15" s="11" customFormat="1" x14ac:dyDescent="0.3">
      <c r="A19" s="11" t="s">
        <v>139</v>
      </c>
      <c r="B19" s="11">
        <v>1</v>
      </c>
      <c r="C19" s="11" t="s">
        <v>142</v>
      </c>
      <c r="D19" s="11">
        <v>1</v>
      </c>
      <c r="E19" s="16" t="s">
        <v>143</v>
      </c>
      <c r="F19" s="11">
        <v>1</v>
      </c>
      <c r="G19" s="11">
        <v>1</v>
      </c>
      <c r="H19" s="11">
        <v>1</v>
      </c>
      <c r="I19" s="12">
        <v>117.9</v>
      </c>
      <c r="J19" s="11">
        <f>I19</f>
        <v>117.9</v>
      </c>
      <c r="K19" s="11" t="s">
        <v>147</v>
      </c>
      <c r="L19" s="17">
        <f t="shared" si="0"/>
        <v>0</v>
      </c>
    </row>
    <row r="20" spans="1:15" s="11" customFormat="1" x14ac:dyDescent="0.3">
      <c r="A20" s="11" t="s">
        <v>139</v>
      </c>
      <c r="B20" s="11">
        <v>1</v>
      </c>
      <c r="C20" s="11" t="s">
        <v>124</v>
      </c>
      <c r="D20" s="11">
        <v>1</v>
      </c>
      <c r="E20" s="11" t="s">
        <v>125</v>
      </c>
      <c r="F20" s="11">
        <v>2</v>
      </c>
      <c r="G20" s="11">
        <v>2</v>
      </c>
      <c r="H20" s="11">
        <v>2</v>
      </c>
      <c r="I20" s="12">
        <v>3.76</v>
      </c>
      <c r="J20" s="11">
        <f>I20*H20</f>
        <v>7.52</v>
      </c>
      <c r="K20" s="11" t="s">
        <v>147</v>
      </c>
      <c r="L20" s="17">
        <v>0</v>
      </c>
      <c r="N20" s="14">
        <v>41789</v>
      </c>
    </row>
    <row r="21" spans="1:15" s="11" customFormat="1" x14ac:dyDescent="0.3">
      <c r="A21" s="11" t="s">
        <v>139</v>
      </c>
      <c r="B21" s="11">
        <v>1</v>
      </c>
      <c r="C21" s="11" t="s">
        <v>171</v>
      </c>
      <c r="D21" s="11">
        <v>1</v>
      </c>
      <c r="E21" s="11" t="s">
        <v>172</v>
      </c>
      <c r="F21" s="11">
        <v>2</v>
      </c>
      <c r="G21" s="11">
        <v>2</v>
      </c>
      <c r="H21" s="11">
        <v>2</v>
      </c>
      <c r="I21" s="12"/>
      <c r="K21" s="11" t="s">
        <v>147</v>
      </c>
      <c r="L21" s="17"/>
    </row>
    <row r="22" spans="1:15" s="11" customFormat="1" x14ac:dyDescent="0.3">
      <c r="A22" s="11" t="s">
        <v>139</v>
      </c>
      <c r="B22" s="11">
        <v>1</v>
      </c>
      <c r="C22" s="11" t="s">
        <v>173</v>
      </c>
      <c r="E22" s="11" t="s">
        <v>172</v>
      </c>
      <c r="G22" s="11" t="s">
        <v>174</v>
      </c>
      <c r="H22" s="11">
        <v>25</v>
      </c>
      <c r="I22" s="12"/>
      <c r="L22" s="17"/>
      <c r="O22" s="11">
        <f>SUM(J18:J22)</f>
        <v>145.67000000000002</v>
      </c>
    </row>
    <row r="23" spans="1:15" s="11" customFormat="1" x14ac:dyDescent="0.3">
      <c r="A23" s="11" t="s">
        <v>139</v>
      </c>
      <c r="B23" s="11">
        <v>1</v>
      </c>
      <c r="C23" s="11" t="s">
        <v>211</v>
      </c>
      <c r="D23" s="11">
        <v>1</v>
      </c>
      <c r="E23" s="11" t="s">
        <v>212</v>
      </c>
      <c r="F23" s="11">
        <v>1</v>
      </c>
      <c r="G23" s="11">
        <v>1</v>
      </c>
      <c r="H23" s="11">
        <v>1</v>
      </c>
      <c r="I23" s="12">
        <v>1.46</v>
      </c>
      <c r="J23" s="12">
        <f>I23</f>
        <v>1.46</v>
      </c>
      <c r="K23" s="11" t="s">
        <v>147</v>
      </c>
      <c r="L23" s="17"/>
      <c r="N23" s="14">
        <v>41789</v>
      </c>
    </row>
    <row r="24" spans="1:15" s="11" customFormat="1" x14ac:dyDescent="0.3">
      <c r="A24" s="11" t="s">
        <v>139</v>
      </c>
      <c r="B24" s="11">
        <v>1</v>
      </c>
      <c r="C24" s="11" t="s">
        <v>276</v>
      </c>
      <c r="E24" s="11" t="s">
        <v>274</v>
      </c>
      <c r="F24" s="11">
        <v>1</v>
      </c>
      <c r="G24" s="11">
        <v>1</v>
      </c>
      <c r="H24" s="11">
        <v>1</v>
      </c>
      <c r="I24" s="12">
        <v>28.99</v>
      </c>
      <c r="J24" s="12">
        <f>I24</f>
        <v>28.99</v>
      </c>
      <c r="K24" s="11" t="s">
        <v>129</v>
      </c>
      <c r="L24" s="17"/>
      <c r="N24" s="14"/>
    </row>
    <row r="25" spans="1:15" s="11" customFormat="1" x14ac:dyDescent="0.3">
      <c r="A25" s="11" t="s">
        <v>139</v>
      </c>
      <c r="E25" s="11" t="s">
        <v>275</v>
      </c>
      <c r="I25" s="12"/>
      <c r="J25" s="12"/>
      <c r="L25" s="17"/>
      <c r="N25" s="14"/>
    </row>
    <row r="26" spans="1:15" s="11" customFormat="1" x14ac:dyDescent="0.3">
      <c r="I26" s="12"/>
      <c r="L26" s="17"/>
    </row>
    <row r="27" spans="1:15" s="11" customFormat="1" x14ac:dyDescent="0.3">
      <c r="A27" s="11" t="s">
        <v>152</v>
      </c>
      <c r="B27" s="11">
        <v>3</v>
      </c>
      <c r="C27" s="11" t="s">
        <v>149</v>
      </c>
      <c r="D27" s="11">
        <v>1</v>
      </c>
      <c r="E27" s="11" t="s">
        <v>154</v>
      </c>
      <c r="F27" s="11">
        <v>1</v>
      </c>
      <c r="G27" s="11">
        <v>3</v>
      </c>
      <c r="H27" s="11">
        <v>3</v>
      </c>
      <c r="I27" s="12">
        <v>13.7</v>
      </c>
      <c r="J27" s="11">
        <f>I27*H27</f>
        <v>41.099999999999994</v>
      </c>
      <c r="K27" s="11" t="s">
        <v>147</v>
      </c>
      <c r="L27" s="17">
        <v>0</v>
      </c>
      <c r="N27" s="14">
        <v>41789</v>
      </c>
      <c r="O27" s="12">
        <f>I27</f>
        <v>13.7</v>
      </c>
    </row>
    <row r="28" spans="1:15" s="11" customFormat="1" x14ac:dyDescent="0.3">
      <c r="I28" s="12"/>
      <c r="L28" s="17"/>
    </row>
    <row r="29" spans="1:15" s="11" customFormat="1" x14ac:dyDescent="0.3">
      <c r="A29" s="11" t="s">
        <v>151</v>
      </c>
      <c r="B29" s="11">
        <v>6</v>
      </c>
      <c r="C29" s="11" t="s">
        <v>150</v>
      </c>
      <c r="D29" s="11">
        <v>1</v>
      </c>
      <c r="E29" s="11" t="s">
        <v>153</v>
      </c>
      <c r="F29" s="11">
        <v>1</v>
      </c>
      <c r="G29" s="11">
        <v>7</v>
      </c>
      <c r="H29" s="11">
        <v>8</v>
      </c>
      <c r="I29" s="12">
        <v>33.6</v>
      </c>
      <c r="J29" s="11">
        <f>I29*H29</f>
        <v>268.8</v>
      </c>
      <c r="K29" s="11" t="s">
        <v>147</v>
      </c>
      <c r="L29" s="15">
        <v>1</v>
      </c>
      <c r="N29" s="14">
        <v>41789</v>
      </c>
    </row>
    <row r="30" spans="1:15" s="27" customFormat="1" x14ac:dyDescent="0.3">
      <c r="A30" s="27" t="s">
        <v>151</v>
      </c>
      <c r="B30" s="27">
        <v>6</v>
      </c>
      <c r="C30" s="27" t="s">
        <v>157</v>
      </c>
      <c r="D30" s="27">
        <v>5</v>
      </c>
      <c r="E30" s="16" t="s">
        <v>156</v>
      </c>
      <c r="F30" s="27">
        <v>1</v>
      </c>
      <c r="G30" s="27">
        <v>7</v>
      </c>
      <c r="H30" s="27">
        <v>10</v>
      </c>
      <c r="I30" s="28">
        <f>9.18</f>
        <v>9.18</v>
      </c>
      <c r="J30" s="27">
        <f>I30*2</f>
        <v>18.36</v>
      </c>
      <c r="K30" s="27" t="s">
        <v>147</v>
      </c>
      <c r="L30" s="15">
        <f>H30-G30</f>
        <v>3</v>
      </c>
      <c r="N30" s="29">
        <v>41789</v>
      </c>
    </row>
    <row r="31" spans="1:15" s="11" customFormat="1" x14ac:dyDescent="0.3">
      <c r="A31" s="11" t="s">
        <v>151</v>
      </c>
      <c r="B31" s="11">
        <v>6</v>
      </c>
      <c r="C31" s="11" t="s">
        <v>159</v>
      </c>
      <c r="D31" s="11">
        <v>1</v>
      </c>
      <c r="E31" s="11" t="s">
        <v>158</v>
      </c>
      <c r="F31" s="11">
        <v>1</v>
      </c>
      <c r="G31" s="11">
        <v>50</v>
      </c>
      <c r="H31" s="11">
        <v>0</v>
      </c>
      <c r="I31" s="12">
        <v>1.72</v>
      </c>
      <c r="K31" s="11" t="s">
        <v>129</v>
      </c>
      <c r="L31" s="24">
        <v>-50</v>
      </c>
    </row>
    <row r="32" spans="1:15" s="11" customFormat="1" x14ac:dyDescent="0.3">
      <c r="A32" s="11" t="s">
        <v>151</v>
      </c>
      <c r="B32" s="11">
        <v>6</v>
      </c>
      <c r="C32" s="11" t="s">
        <v>160</v>
      </c>
      <c r="D32" s="11">
        <v>1</v>
      </c>
      <c r="E32" s="11" t="s">
        <v>161</v>
      </c>
      <c r="F32" s="11">
        <v>1</v>
      </c>
      <c r="G32" s="11">
        <v>6</v>
      </c>
      <c r="H32" s="11">
        <v>6</v>
      </c>
      <c r="I32" s="12">
        <v>1.02</v>
      </c>
      <c r="K32" s="11" t="s">
        <v>129</v>
      </c>
      <c r="L32" s="17">
        <v>0</v>
      </c>
    </row>
    <row r="33" spans="1:15" s="11" customFormat="1" x14ac:dyDescent="0.3">
      <c r="A33" s="11" t="s">
        <v>151</v>
      </c>
      <c r="B33" s="11">
        <v>6</v>
      </c>
      <c r="C33" s="11" t="s">
        <v>127</v>
      </c>
      <c r="D33" s="11">
        <v>1</v>
      </c>
      <c r="E33" s="16" t="s">
        <v>128</v>
      </c>
      <c r="F33" s="11">
        <v>1</v>
      </c>
      <c r="G33" s="11">
        <v>6</v>
      </c>
      <c r="H33" s="11">
        <v>6</v>
      </c>
      <c r="I33" s="12">
        <v>2.76</v>
      </c>
      <c r="K33" s="11" t="s">
        <v>129</v>
      </c>
      <c r="L33" s="17">
        <v>0</v>
      </c>
    </row>
    <row r="34" spans="1:15" s="11" customFormat="1" x14ac:dyDescent="0.3">
      <c r="A34" s="11" t="s">
        <v>151</v>
      </c>
      <c r="B34" s="11">
        <v>6</v>
      </c>
      <c r="C34" s="11" t="s">
        <v>162</v>
      </c>
      <c r="D34" s="11">
        <v>1</v>
      </c>
      <c r="E34" s="11" t="s">
        <v>144</v>
      </c>
      <c r="F34" s="11">
        <v>1</v>
      </c>
      <c r="G34" s="11">
        <v>150</v>
      </c>
      <c r="H34" s="11">
        <v>0</v>
      </c>
      <c r="I34" s="12">
        <v>0.2</v>
      </c>
      <c r="K34" s="11" t="s">
        <v>129</v>
      </c>
      <c r="L34" s="13">
        <f>H34-G34</f>
        <v>-150</v>
      </c>
      <c r="O34" s="11">
        <f>SUM(J29:J34)</f>
        <v>287.16000000000003</v>
      </c>
    </row>
    <row r="35" spans="1:15" s="11" customFormat="1" x14ac:dyDescent="0.3">
      <c r="A35" s="11" t="s">
        <v>151</v>
      </c>
      <c r="B35" s="11">
        <v>6</v>
      </c>
      <c r="C35" s="11" t="s">
        <v>263</v>
      </c>
      <c r="D35" s="11">
        <v>1</v>
      </c>
      <c r="E35" s="16" t="s">
        <v>273</v>
      </c>
      <c r="F35" s="11">
        <v>200</v>
      </c>
      <c r="G35" s="11">
        <v>1</v>
      </c>
      <c r="H35" s="11">
        <v>1</v>
      </c>
      <c r="I35" s="12">
        <v>40</v>
      </c>
      <c r="J35" s="11">
        <v>40</v>
      </c>
      <c r="K35" s="11" t="s">
        <v>147</v>
      </c>
      <c r="L35" s="13"/>
      <c r="N35" s="14">
        <v>41789</v>
      </c>
    </row>
    <row r="36" spans="1:15" s="11" customFormat="1" x14ac:dyDescent="0.3">
      <c r="I36" s="12"/>
      <c r="L36" s="13"/>
    </row>
    <row r="37" spans="1:15" s="11" customFormat="1" x14ac:dyDescent="0.3">
      <c r="A37" s="11" t="s">
        <v>185</v>
      </c>
      <c r="B37" s="11">
        <v>1</v>
      </c>
      <c r="C37" s="11" t="s">
        <v>169</v>
      </c>
      <c r="D37" s="11">
        <v>10</v>
      </c>
      <c r="E37" s="16" t="s">
        <v>170</v>
      </c>
      <c r="F37" s="11">
        <v>3</v>
      </c>
      <c r="G37" s="11">
        <v>20</v>
      </c>
      <c r="H37" s="11">
        <v>20</v>
      </c>
      <c r="I37" s="12">
        <v>9.17</v>
      </c>
      <c r="J37" s="11">
        <f>I37*2</f>
        <v>18.34</v>
      </c>
      <c r="K37" s="11" t="s">
        <v>147</v>
      </c>
      <c r="L37" s="30">
        <v>0</v>
      </c>
      <c r="N37" s="14">
        <v>41789</v>
      </c>
    </row>
    <row r="38" spans="1:15" s="11" customFormat="1" x14ac:dyDescent="0.3">
      <c r="A38" s="11" t="s">
        <v>185</v>
      </c>
      <c r="B38" s="11">
        <v>1</v>
      </c>
      <c r="C38" s="11" t="s">
        <v>187</v>
      </c>
      <c r="D38" s="11">
        <v>1</v>
      </c>
      <c r="E38" s="11" t="s">
        <v>188</v>
      </c>
      <c r="F38" s="11">
        <v>2</v>
      </c>
      <c r="G38" s="11">
        <v>2</v>
      </c>
      <c r="H38" s="11">
        <v>2</v>
      </c>
      <c r="I38" s="12">
        <v>13.75</v>
      </c>
      <c r="J38" s="11">
        <f>I38*H38</f>
        <v>27.5</v>
      </c>
      <c r="K38" s="11" t="s">
        <v>147</v>
      </c>
      <c r="L38" s="30">
        <v>0</v>
      </c>
      <c r="N38" s="14">
        <v>41789</v>
      </c>
    </row>
    <row r="39" spans="1:15" s="11" customFormat="1" x14ac:dyDescent="0.3">
      <c r="A39" s="11" t="s">
        <v>185</v>
      </c>
      <c r="B39" s="11">
        <v>1</v>
      </c>
      <c r="C39" s="11" t="s">
        <v>127</v>
      </c>
      <c r="D39" s="11">
        <v>1</v>
      </c>
      <c r="E39" s="16" t="s">
        <v>128</v>
      </c>
      <c r="F39" s="11">
        <v>7</v>
      </c>
      <c r="G39" s="11">
        <v>7</v>
      </c>
      <c r="H39" s="11">
        <v>7</v>
      </c>
      <c r="I39" s="12">
        <v>2.76</v>
      </c>
      <c r="J39" s="11">
        <f>I39*H39</f>
        <v>19.32</v>
      </c>
      <c r="K39" s="11" t="s">
        <v>147</v>
      </c>
      <c r="L39" s="30">
        <v>0</v>
      </c>
      <c r="N39" s="14">
        <v>41789</v>
      </c>
    </row>
    <row r="40" spans="1:15" s="11" customFormat="1" x14ac:dyDescent="0.3">
      <c r="A40" s="11" t="s">
        <v>185</v>
      </c>
      <c r="B40" s="11">
        <v>1</v>
      </c>
      <c r="C40" s="11" t="s">
        <v>186</v>
      </c>
      <c r="D40" s="11">
        <v>1</v>
      </c>
      <c r="E40" s="11" t="s">
        <v>125</v>
      </c>
      <c r="F40" s="11">
        <v>12</v>
      </c>
      <c r="G40" s="11">
        <v>12</v>
      </c>
      <c r="H40" s="11">
        <v>12</v>
      </c>
      <c r="I40" s="12">
        <v>3.76</v>
      </c>
      <c r="J40" s="11">
        <f>I40*H40</f>
        <v>45.12</v>
      </c>
      <c r="K40" s="11" t="s">
        <v>147</v>
      </c>
      <c r="L40" s="30">
        <v>0</v>
      </c>
      <c r="N40" s="14">
        <v>41789</v>
      </c>
    </row>
    <row r="41" spans="1:15" s="11" customFormat="1" x14ac:dyDescent="0.3">
      <c r="A41" s="11" t="s">
        <v>185</v>
      </c>
      <c r="B41" s="11">
        <v>1</v>
      </c>
      <c r="C41" s="11" t="s">
        <v>189</v>
      </c>
      <c r="D41" s="11">
        <v>10</v>
      </c>
      <c r="E41" s="11" t="s">
        <v>190</v>
      </c>
      <c r="F41" s="11">
        <v>7</v>
      </c>
      <c r="G41" s="11">
        <v>7</v>
      </c>
      <c r="H41" s="11">
        <v>10</v>
      </c>
      <c r="I41" s="12">
        <v>27.63</v>
      </c>
      <c r="J41" s="12">
        <f>I41</f>
        <v>27.63</v>
      </c>
      <c r="K41" s="11" t="s">
        <v>147</v>
      </c>
      <c r="L41" s="13">
        <v>3</v>
      </c>
      <c r="N41" s="14">
        <v>41789</v>
      </c>
    </row>
    <row r="42" spans="1:15" s="11" customFormat="1" x14ac:dyDescent="0.3">
      <c r="A42" s="11" t="s">
        <v>185</v>
      </c>
      <c r="B42" s="11">
        <v>1</v>
      </c>
      <c r="C42" s="11" t="s">
        <v>191</v>
      </c>
      <c r="E42" s="11" t="s">
        <v>155</v>
      </c>
      <c r="F42" s="11">
        <v>6</v>
      </c>
      <c r="G42" s="11">
        <v>6</v>
      </c>
      <c r="H42" s="11">
        <v>6</v>
      </c>
      <c r="I42" s="12">
        <v>0.67</v>
      </c>
      <c r="J42" s="12">
        <f>I42*H42</f>
        <v>4.0200000000000005</v>
      </c>
      <c r="K42" s="11" t="s">
        <v>147</v>
      </c>
      <c r="L42" s="13"/>
      <c r="N42" s="14">
        <v>41789</v>
      </c>
      <c r="O42" s="11">
        <f>SUM(J37:J42)</f>
        <v>141.93</v>
      </c>
    </row>
    <row r="43" spans="1:15" s="11" customFormat="1" x14ac:dyDescent="0.3">
      <c r="A43" s="11" t="s">
        <v>185</v>
      </c>
      <c r="B43" s="11">
        <v>1</v>
      </c>
      <c r="C43" s="11" t="s">
        <v>191</v>
      </c>
      <c r="E43" s="11" t="s">
        <v>155</v>
      </c>
      <c r="F43" s="11">
        <v>6</v>
      </c>
      <c r="G43" s="11">
        <v>6</v>
      </c>
      <c r="H43" s="11">
        <v>6</v>
      </c>
      <c r="I43" s="12"/>
      <c r="J43" s="12"/>
      <c r="K43" s="11" t="s">
        <v>268</v>
      </c>
      <c r="L43" s="13"/>
    </row>
    <row r="44" spans="1:15" s="11" customFormat="1" x14ac:dyDescent="0.3">
      <c r="I44" s="12"/>
      <c r="J44" s="12"/>
      <c r="L44" s="13"/>
    </row>
    <row r="45" spans="1:15" s="11" customFormat="1" x14ac:dyDescent="0.3">
      <c r="A45" s="11" t="s">
        <v>192</v>
      </c>
      <c r="B45" s="11">
        <v>1</v>
      </c>
      <c r="C45" s="11" t="s">
        <v>127</v>
      </c>
      <c r="D45" s="11">
        <v>1</v>
      </c>
      <c r="E45" s="16" t="s">
        <v>128</v>
      </c>
      <c r="F45" s="11">
        <v>2</v>
      </c>
      <c r="G45" s="11">
        <v>2</v>
      </c>
      <c r="H45" s="11">
        <v>2</v>
      </c>
      <c r="I45" s="12">
        <v>2.76</v>
      </c>
      <c r="J45" s="11">
        <f>I45*H45</f>
        <v>5.52</v>
      </c>
      <c r="K45" s="11" t="s">
        <v>147</v>
      </c>
      <c r="L45" s="13"/>
      <c r="N45" s="14">
        <v>41789</v>
      </c>
      <c r="O45" s="11">
        <f>J45</f>
        <v>5.52</v>
      </c>
    </row>
    <row r="46" spans="1:15" s="11" customFormat="1" x14ac:dyDescent="0.3">
      <c r="I46" s="12"/>
      <c r="L46" s="13"/>
    </row>
    <row r="47" spans="1:15" s="11" customFormat="1" x14ac:dyDescent="0.3">
      <c r="A47" s="11" t="s">
        <v>167</v>
      </c>
      <c r="B47" s="11">
        <v>1</v>
      </c>
      <c r="C47" s="11" t="s">
        <v>272</v>
      </c>
      <c r="D47" s="11">
        <v>1</v>
      </c>
      <c r="E47" s="11" t="s">
        <v>166</v>
      </c>
      <c r="F47" s="11">
        <v>1</v>
      </c>
      <c r="G47" s="11">
        <v>1</v>
      </c>
      <c r="H47" s="11">
        <v>1</v>
      </c>
      <c r="I47" s="12">
        <v>98.94</v>
      </c>
      <c r="J47" s="12">
        <f>I47</f>
        <v>98.94</v>
      </c>
      <c r="K47" s="11" t="s">
        <v>147</v>
      </c>
      <c r="L47" s="17"/>
      <c r="N47" s="14">
        <v>41789</v>
      </c>
    </row>
    <row r="48" spans="1:15" s="11" customFormat="1" x14ac:dyDescent="0.3">
      <c r="A48" s="11" t="s">
        <v>167</v>
      </c>
      <c r="B48" s="11">
        <v>1</v>
      </c>
      <c r="C48" s="11" t="s">
        <v>271</v>
      </c>
      <c r="D48" s="11">
        <v>1</v>
      </c>
      <c r="E48" s="11" t="s">
        <v>166</v>
      </c>
      <c r="F48" s="11">
        <v>1</v>
      </c>
      <c r="G48" s="11">
        <v>1</v>
      </c>
      <c r="H48" s="11">
        <v>1</v>
      </c>
      <c r="I48" s="31">
        <v>76.62</v>
      </c>
      <c r="J48" s="12">
        <f>I48</f>
        <v>76.62</v>
      </c>
      <c r="K48" s="11" t="s">
        <v>147</v>
      </c>
      <c r="L48" s="13"/>
      <c r="N48" s="14">
        <v>41789</v>
      </c>
    </row>
    <row r="49" spans="1:15" s="11" customFormat="1" x14ac:dyDescent="0.3">
      <c r="A49" s="11" t="s">
        <v>167</v>
      </c>
      <c r="B49" s="11">
        <v>1</v>
      </c>
      <c r="C49" s="11" t="s">
        <v>194</v>
      </c>
      <c r="D49" s="11">
        <v>1</v>
      </c>
      <c r="E49" s="16" t="s">
        <v>197</v>
      </c>
      <c r="F49" s="11">
        <v>1</v>
      </c>
      <c r="G49" s="11">
        <v>1</v>
      </c>
      <c r="H49" s="11">
        <v>1</v>
      </c>
      <c r="I49" s="12">
        <v>3.59</v>
      </c>
      <c r="J49" s="12">
        <f>I49</f>
        <v>3.59</v>
      </c>
      <c r="K49" s="11" t="s">
        <v>147</v>
      </c>
      <c r="L49" s="13"/>
      <c r="N49" s="14">
        <v>41789</v>
      </c>
    </row>
    <row r="50" spans="1:15" s="11" customFormat="1" x14ac:dyDescent="0.3">
      <c r="A50" s="11" t="s">
        <v>167</v>
      </c>
      <c r="B50" s="11">
        <v>1</v>
      </c>
      <c r="C50" s="11" t="s">
        <v>196</v>
      </c>
      <c r="D50" s="11">
        <v>1</v>
      </c>
      <c r="E50" s="11" t="s">
        <v>195</v>
      </c>
      <c r="F50" s="11">
        <v>1</v>
      </c>
      <c r="G50" s="11">
        <v>1</v>
      </c>
      <c r="H50" s="11">
        <v>1</v>
      </c>
      <c r="I50" s="12">
        <v>3.22</v>
      </c>
      <c r="J50" s="12">
        <f>I50</f>
        <v>3.22</v>
      </c>
      <c r="K50" s="11" t="s">
        <v>147</v>
      </c>
      <c r="L50" s="17"/>
      <c r="N50" s="14">
        <v>41789</v>
      </c>
    </row>
    <row r="51" spans="1:15" s="11" customFormat="1" x14ac:dyDescent="0.3">
      <c r="A51" s="11" t="s">
        <v>167</v>
      </c>
      <c r="B51" s="11">
        <v>1</v>
      </c>
      <c r="C51" s="11" t="s">
        <v>198</v>
      </c>
      <c r="D51" s="11">
        <v>1</v>
      </c>
      <c r="E51" s="16" t="s">
        <v>199</v>
      </c>
      <c r="F51" s="11">
        <v>1</v>
      </c>
      <c r="G51" s="11">
        <v>1</v>
      </c>
      <c r="H51" s="11">
        <v>1</v>
      </c>
      <c r="I51" s="12">
        <v>14.04</v>
      </c>
      <c r="J51" s="12">
        <f>I51</f>
        <v>14.04</v>
      </c>
      <c r="K51" s="11" t="s">
        <v>147</v>
      </c>
      <c r="L51" s="17"/>
      <c r="N51" s="14">
        <v>41789</v>
      </c>
    </row>
    <row r="52" spans="1:15" s="11" customFormat="1" x14ac:dyDescent="0.3">
      <c r="A52" s="11" t="s">
        <v>167</v>
      </c>
      <c r="B52" s="11">
        <v>1</v>
      </c>
      <c r="C52" s="11" t="s">
        <v>201</v>
      </c>
      <c r="E52" s="11" t="s">
        <v>34</v>
      </c>
      <c r="I52" s="12"/>
      <c r="J52" s="12"/>
      <c r="K52" s="11" t="s">
        <v>200</v>
      </c>
      <c r="L52" s="17"/>
    </row>
    <row r="53" spans="1:15" s="11" customFormat="1" x14ac:dyDescent="0.3">
      <c r="A53" s="11" t="s">
        <v>167</v>
      </c>
      <c r="B53" s="11">
        <v>1</v>
      </c>
      <c r="C53" s="11" t="s">
        <v>202</v>
      </c>
      <c r="D53" s="11">
        <v>1</v>
      </c>
      <c r="E53" s="11" t="s">
        <v>203</v>
      </c>
      <c r="F53" s="11">
        <v>1</v>
      </c>
      <c r="G53" s="11">
        <v>1</v>
      </c>
      <c r="H53" s="11">
        <v>1</v>
      </c>
      <c r="I53" s="12">
        <v>4.38</v>
      </c>
      <c r="J53" s="12">
        <f>I53</f>
        <v>4.38</v>
      </c>
      <c r="K53" s="11" t="s">
        <v>147</v>
      </c>
      <c r="L53" s="17"/>
      <c r="N53" s="14">
        <v>41789</v>
      </c>
    </row>
    <row r="54" spans="1:15" s="11" customFormat="1" x14ac:dyDescent="0.3">
      <c r="A54" s="11" t="s">
        <v>167</v>
      </c>
      <c r="B54" s="11">
        <v>1</v>
      </c>
      <c r="C54" s="11" t="s">
        <v>205</v>
      </c>
      <c r="D54" s="11">
        <v>1</v>
      </c>
      <c r="E54" s="11" t="s">
        <v>206</v>
      </c>
      <c r="F54" s="11">
        <v>1</v>
      </c>
      <c r="G54" s="11">
        <v>1</v>
      </c>
      <c r="H54" s="11">
        <v>1</v>
      </c>
      <c r="I54" s="12">
        <v>23.9</v>
      </c>
      <c r="J54" s="12">
        <f>I54</f>
        <v>23.9</v>
      </c>
      <c r="K54" s="11" t="s">
        <v>147</v>
      </c>
      <c r="L54" s="17"/>
      <c r="N54" s="14">
        <v>41789</v>
      </c>
    </row>
    <row r="55" spans="1:15" s="11" customFormat="1" x14ac:dyDescent="0.3">
      <c r="A55" s="11" t="s">
        <v>167</v>
      </c>
      <c r="B55" s="11">
        <v>1</v>
      </c>
      <c r="C55" s="11" t="s">
        <v>204</v>
      </c>
      <c r="D55" s="11">
        <v>1</v>
      </c>
      <c r="E55" s="11" t="s">
        <v>207</v>
      </c>
      <c r="F55" s="11">
        <v>1</v>
      </c>
      <c r="G55" s="11">
        <v>1</v>
      </c>
      <c r="H55" s="11">
        <v>1</v>
      </c>
      <c r="I55" s="12">
        <v>15.1</v>
      </c>
      <c r="J55" s="12">
        <f>I55</f>
        <v>15.1</v>
      </c>
      <c r="K55" s="11" t="s">
        <v>147</v>
      </c>
      <c r="L55" s="17"/>
      <c r="N55" s="14">
        <v>41789</v>
      </c>
      <c r="O55" s="12">
        <f>SUM(J47:J55)</f>
        <v>239.79</v>
      </c>
    </row>
    <row r="56" spans="1:15" s="11" customFormat="1" x14ac:dyDescent="0.3">
      <c r="I56" s="12"/>
      <c r="J56" s="12"/>
      <c r="L56" s="17"/>
    </row>
    <row r="57" spans="1:15" s="11" customFormat="1" x14ac:dyDescent="0.3">
      <c r="A57" s="11" t="s">
        <v>253</v>
      </c>
      <c r="B57" s="11">
        <v>1</v>
      </c>
      <c r="C57" s="11" t="s">
        <v>256</v>
      </c>
      <c r="D57" s="11">
        <v>1</v>
      </c>
      <c r="E57" s="11" t="s">
        <v>257</v>
      </c>
      <c r="F57" s="11">
        <v>1</v>
      </c>
      <c r="G57" s="11">
        <v>1</v>
      </c>
      <c r="H57" s="11">
        <v>1</v>
      </c>
      <c r="I57" s="12">
        <v>9.61</v>
      </c>
      <c r="J57" s="12">
        <f>I57*H57</f>
        <v>9.61</v>
      </c>
      <c r="K57" s="11" t="s">
        <v>147</v>
      </c>
      <c r="L57" s="17"/>
      <c r="N57" s="14">
        <v>41789</v>
      </c>
    </row>
    <row r="58" spans="1:15" s="11" customFormat="1" x14ac:dyDescent="0.3">
      <c r="A58" s="11" t="s">
        <v>253</v>
      </c>
      <c r="B58" s="11">
        <v>1</v>
      </c>
      <c r="C58" s="11" t="s">
        <v>254</v>
      </c>
      <c r="D58" s="11">
        <v>1</v>
      </c>
      <c r="E58" s="11" t="s">
        <v>255</v>
      </c>
      <c r="F58" s="11">
        <v>1</v>
      </c>
      <c r="G58" s="11">
        <v>1</v>
      </c>
      <c r="H58" s="11">
        <v>1</v>
      </c>
      <c r="I58" s="12">
        <v>5.75</v>
      </c>
      <c r="J58" s="12">
        <f>I58*H58</f>
        <v>5.75</v>
      </c>
      <c r="K58" s="11" t="s">
        <v>147</v>
      </c>
      <c r="L58" s="17"/>
      <c r="N58" s="14">
        <v>41789</v>
      </c>
    </row>
    <row r="59" spans="1:15" s="11" customFormat="1" x14ac:dyDescent="0.3">
      <c r="A59" s="11" t="s">
        <v>253</v>
      </c>
      <c r="B59" s="11">
        <v>1</v>
      </c>
      <c r="C59" s="11" t="s">
        <v>280</v>
      </c>
      <c r="D59" s="11">
        <v>1</v>
      </c>
      <c r="E59" s="16" t="s">
        <v>279</v>
      </c>
      <c r="F59" s="11">
        <v>1</v>
      </c>
      <c r="G59" s="11">
        <v>1</v>
      </c>
      <c r="H59" s="11">
        <v>1</v>
      </c>
      <c r="I59" s="12">
        <v>119.95</v>
      </c>
      <c r="J59" s="12">
        <f>I59</f>
        <v>119.95</v>
      </c>
      <c r="K59" s="11" t="s">
        <v>147</v>
      </c>
      <c r="L59" s="17"/>
      <c r="N59" s="14">
        <v>41793</v>
      </c>
    </row>
    <row r="60" spans="1:15" s="11" customFormat="1" x14ac:dyDescent="0.3">
      <c r="I60" s="12"/>
      <c r="L60" s="17"/>
    </row>
    <row r="61" spans="1:15" s="11" customFormat="1" x14ac:dyDescent="0.3">
      <c r="A61" s="11" t="s">
        <v>148</v>
      </c>
      <c r="B61" s="11">
        <v>1</v>
      </c>
      <c r="C61" s="11" t="s">
        <v>150</v>
      </c>
      <c r="D61" s="11">
        <v>1</v>
      </c>
      <c r="E61" s="11" t="s">
        <v>153</v>
      </c>
      <c r="F61" s="11">
        <v>1</v>
      </c>
      <c r="G61" s="11">
        <v>1</v>
      </c>
      <c r="H61" s="11">
        <v>0</v>
      </c>
      <c r="I61" s="12">
        <v>33.6</v>
      </c>
      <c r="J61" s="11">
        <v>0</v>
      </c>
      <c r="K61" s="11" t="s">
        <v>147</v>
      </c>
      <c r="L61" s="15">
        <v>-1</v>
      </c>
      <c r="N61" s="14">
        <v>41789</v>
      </c>
    </row>
    <row r="62" spans="1:15" s="11" customFormat="1" x14ac:dyDescent="0.3">
      <c r="A62" s="11" t="s">
        <v>148</v>
      </c>
      <c r="B62" s="11">
        <v>1</v>
      </c>
      <c r="C62" s="11" t="s">
        <v>193</v>
      </c>
      <c r="D62" s="11">
        <v>1</v>
      </c>
      <c r="E62" s="11" t="s">
        <v>166</v>
      </c>
      <c r="F62" s="11">
        <v>1</v>
      </c>
      <c r="G62" s="11">
        <v>1</v>
      </c>
      <c r="H62" s="11">
        <v>1</v>
      </c>
      <c r="I62" s="12">
        <v>98.94</v>
      </c>
      <c r="J62" s="12"/>
      <c r="K62" s="11" t="s">
        <v>129</v>
      </c>
      <c r="L62" s="15"/>
    </row>
    <row r="63" spans="1:15" s="11" customFormat="1" x14ac:dyDescent="0.3">
      <c r="A63" s="11" t="s">
        <v>148</v>
      </c>
      <c r="B63" s="11">
        <v>1</v>
      </c>
      <c r="C63" s="11" t="s">
        <v>178</v>
      </c>
      <c r="D63" s="11">
        <v>1</v>
      </c>
      <c r="E63" s="11" t="s">
        <v>177</v>
      </c>
      <c r="F63" s="11">
        <v>1</v>
      </c>
      <c r="G63" s="11">
        <v>1</v>
      </c>
      <c r="H63" s="11">
        <v>1</v>
      </c>
      <c r="I63" s="12">
        <v>8.34</v>
      </c>
      <c r="J63" s="12"/>
      <c r="K63" s="11" t="s">
        <v>129</v>
      </c>
      <c r="L63" s="15"/>
    </row>
    <row r="64" spans="1:15" s="11" customFormat="1" x14ac:dyDescent="0.3">
      <c r="A64" s="11" t="s">
        <v>148</v>
      </c>
      <c r="B64" s="11">
        <v>1</v>
      </c>
      <c r="C64" s="11" t="s">
        <v>176</v>
      </c>
      <c r="D64" s="11">
        <v>1</v>
      </c>
      <c r="E64" s="16" t="s">
        <v>209</v>
      </c>
      <c r="F64" s="11">
        <v>1</v>
      </c>
      <c r="G64" s="11">
        <v>1</v>
      </c>
      <c r="H64" s="11">
        <v>1</v>
      </c>
      <c r="I64" s="12">
        <v>3.53</v>
      </c>
      <c r="J64" s="12"/>
      <c r="K64" s="11" t="s">
        <v>129</v>
      </c>
      <c r="L64" s="15"/>
    </row>
    <row r="65" spans="1:15" s="11" customFormat="1" x14ac:dyDescent="0.3">
      <c r="A65" s="11" t="s">
        <v>148</v>
      </c>
      <c r="B65" s="11">
        <v>1</v>
      </c>
      <c r="C65" s="11" t="s">
        <v>182</v>
      </c>
      <c r="D65" s="11">
        <v>1</v>
      </c>
      <c r="E65" s="11" t="s">
        <v>179</v>
      </c>
      <c r="F65" s="11">
        <v>1</v>
      </c>
      <c r="G65" s="11">
        <v>1</v>
      </c>
      <c r="H65" s="11">
        <v>1</v>
      </c>
      <c r="I65" s="12">
        <v>4.6399999999999997</v>
      </c>
      <c r="J65" s="12"/>
      <c r="K65" s="11" t="s">
        <v>129</v>
      </c>
      <c r="L65" s="15"/>
    </row>
    <row r="66" spans="1:15" s="11" customFormat="1" x14ac:dyDescent="0.3">
      <c r="A66" s="11" t="s">
        <v>148</v>
      </c>
      <c r="B66" s="11">
        <v>1</v>
      </c>
      <c r="C66" s="11" t="s">
        <v>180</v>
      </c>
      <c r="D66" s="11">
        <v>1</v>
      </c>
      <c r="E66" s="11" t="s">
        <v>181</v>
      </c>
      <c r="F66" s="11">
        <v>1</v>
      </c>
      <c r="G66" s="11">
        <v>1</v>
      </c>
      <c r="H66" s="11">
        <v>1</v>
      </c>
      <c r="I66" s="12">
        <v>5.41</v>
      </c>
      <c r="J66" s="12"/>
      <c r="K66" s="11" t="s">
        <v>129</v>
      </c>
      <c r="L66" s="15"/>
    </row>
    <row r="67" spans="1:15" s="11" customFormat="1" x14ac:dyDescent="0.3">
      <c r="A67" s="11" t="s">
        <v>148</v>
      </c>
      <c r="B67" s="11">
        <v>1</v>
      </c>
      <c r="C67" s="11" t="s">
        <v>183</v>
      </c>
      <c r="D67" s="11">
        <v>1</v>
      </c>
      <c r="E67" s="11" t="s">
        <v>184</v>
      </c>
      <c r="F67" s="11">
        <v>1</v>
      </c>
      <c r="G67" s="11">
        <v>1</v>
      </c>
      <c r="H67" s="11">
        <v>1</v>
      </c>
      <c r="I67" s="12">
        <v>3.59</v>
      </c>
      <c r="J67" s="12"/>
      <c r="K67" s="11" t="s">
        <v>129</v>
      </c>
      <c r="L67" s="15"/>
      <c r="O67" s="11">
        <f>SUM(J61:J67)</f>
        <v>0</v>
      </c>
    </row>
    <row r="68" spans="1:15" s="11" customFormat="1" x14ac:dyDescent="0.3">
      <c r="A68" s="11" t="s">
        <v>148</v>
      </c>
      <c r="B68" s="11">
        <v>1</v>
      </c>
      <c r="C68" s="11" t="s">
        <v>264</v>
      </c>
      <c r="D68" s="11">
        <v>1</v>
      </c>
      <c r="E68" s="11" t="s">
        <v>166</v>
      </c>
      <c r="F68" s="11">
        <v>1</v>
      </c>
      <c r="G68" s="11">
        <v>1</v>
      </c>
      <c r="H68" s="11">
        <v>1</v>
      </c>
      <c r="I68" s="12">
        <v>99.02</v>
      </c>
      <c r="J68" s="12">
        <f>I68</f>
        <v>99.02</v>
      </c>
      <c r="K68" s="11" t="s">
        <v>147</v>
      </c>
      <c r="L68" s="15"/>
      <c r="N68" s="14">
        <v>41789</v>
      </c>
    </row>
    <row r="69" spans="1:15" s="11" customFormat="1" x14ac:dyDescent="0.3">
      <c r="A69" s="11" t="s">
        <v>148</v>
      </c>
      <c r="B69" s="11">
        <v>1</v>
      </c>
      <c r="C69" s="11" t="s">
        <v>265</v>
      </c>
      <c r="D69" s="11">
        <v>1</v>
      </c>
      <c r="E69" s="11" t="s">
        <v>270</v>
      </c>
      <c r="F69" s="11">
        <v>1</v>
      </c>
      <c r="G69" s="11">
        <v>1</v>
      </c>
      <c r="H69" s="11">
        <v>1</v>
      </c>
      <c r="I69" s="12">
        <v>8.34</v>
      </c>
      <c r="J69" s="12">
        <f>I69</f>
        <v>8.34</v>
      </c>
      <c r="K69" s="11" t="s">
        <v>147</v>
      </c>
      <c r="L69" s="15"/>
      <c r="N69" s="14">
        <v>41789</v>
      </c>
    </row>
    <row r="70" spans="1:15" s="11" customFormat="1" x14ac:dyDescent="0.3">
      <c r="A70" s="11" t="s">
        <v>148</v>
      </c>
      <c r="B70" s="11">
        <v>1</v>
      </c>
      <c r="C70" s="11" t="s">
        <v>266</v>
      </c>
      <c r="D70" s="11">
        <v>1</v>
      </c>
      <c r="E70" s="16" t="s">
        <v>209</v>
      </c>
      <c r="F70" s="11">
        <v>1</v>
      </c>
      <c r="G70" s="11">
        <v>1</v>
      </c>
      <c r="H70" s="11">
        <v>1</v>
      </c>
      <c r="I70" s="12">
        <v>7.98</v>
      </c>
      <c r="J70" s="12">
        <f>I70</f>
        <v>7.98</v>
      </c>
      <c r="K70" s="11" t="s">
        <v>147</v>
      </c>
      <c r="L70" s="15"/>
      <c r="N70" s="14">
        <v>41789</v>
      </c>
    </row>
    <row r="71" spans="1:15" s="11" customFormat="1" x14ac:dyDescent="0.3">
      <c r="A71" s="11" t="s">
        <v>148</v>
      </c>
      <c r="B71" s="11">
        <v>1</v>
      </c>
      <c r="C71" s="11" t="s">
        <v>267</v>
      </c>
      <c r="D71" s="11">
        <v>1</v>
      </c>
      <c r="E71" s="11" t="s">
        <v>269</v>
      </c>
      <c r="F71" s="11">
        <v>1</v>
      </c>
      <c r="G71" s="11">
        <v>1</v>
      </c>
      <c r="H71" s="11">
        <v>1</v>
      </c>
      <c r="I71" s="12">
        <v>7.5</v>
      </c>
      <c r="J71" s="12">
        <f>I71</f>
        <v>7.5</v>
      </c>
      <c r="K71" s="11" t="s">
        <v>147</v>
      </c>
      <c r="L71" s="15"/>
      <c r="N71" s="14">
        <v>41789</v>
      </c>
    </row>
    <row r="72" spans="1:15" s="11" customFormat="1" x14ac:dyDescent="0.3">
      <c r="I72" s="12"/>
      <c r="J72" s="12"/>
      <c r="L72" s="15"/>
    </row>
    <row r="73" spans="1:15" s="11" customFormat="1" x14ac:dyDescent="0.3">
      <c r="A73" s="11" t="s">
        <v>215</v>
      </c>
      <c r="B73" s="11">
        <v>1</v>
      </c>
      <c r="C73" s="11" t="s">
        <v>216</v>
      </c>
      <c r="D73" s="11">
        <v>1</v>
      </c>
      <c r="E73" s="11" t="s">
        <v>217</v>
      </c>
      <c r="F73" s="11">
        <v>1</v>
      </c>
      <c r="G73" s="11">
        <v>1</v>
      </c>
      <c r="H73" s="11">
        <v>1</v>
      </c>
      <c r="I73" s="12">
        <v>7.37</v>
      </c>
      <c r="J73" s="12">
        <f>I73</f>
        <v>7.37</v>
      </c>
      <c r="K73" s="11" t="s">
        <v>200</v>
      </c>
      <c r="L73" s="15"/>
      <c r="N73" s="14">
        <v>41789</v>
      </c>
    </row>
    <row r="74" spans="1:15" s="11" customFormat="1" x14ac:dyDescent="0.3">
      <c r="A74" s="11" t="s">
        <v>215</v>
      </c>
      <c r="B74" s="11">
        <v>1</v>
      </c>
      <c r="C74" s="11" t="s">
        <v>236</v>
      </c>
      <c r="D74" s="11">
        <v>1</v>
      </c>
      <c r="E74" s="16" t="s">
        <v>237</v>
      </c>
      <c r="F74" s="11">
        <v>1</v>
      </c>
      <c r="G74" s="11">
        <v>2</v>
      </c>
      <c r="H74" s="11">
        <v>2</v>
      </c>
      <c r="I74" s="12">
        <v>3.11</v>
      </c>
      <c r="J74" s="12">
        <f>I74*H74</f>
        <v>6.22</v>
      </c>
      <c r="K74" s="11" t="s">
        <v>200</v>
      </c>
      <c r="L74" s="15"/>
      <c r="N74" s="14">
        <v>41789</v>
      </c>
    </row>
    <row r="75" spans="1:15" s="11" customFormat="1" ht="15" thickBot="1" x14ac:dyDescent="0.35">
      <c r="A75" s="11" t="s">
        <v>215</v>
      </c>
      <c r="B75" s="11">
        <v>1</v>
      </c>
      <c r="C75" s="11" t="s">
        <v>219</v>
      </c>
      <c r="D75" s="11">
        <v>1</v>
      </c>
      <c r="E75" s="32" t="s">
        <v>218</v>
      </c>
      <c r="F75" s="11">
        <v>1</v>
      </c>
      <c r="G75" s="11">
        <v>1</v>
      </c>
      <c r="H75" s="11">
        <v>1</v>
      </c>
      <c r="I75" s="11">
        <v>33.58</v>
      </c>
      <c r="J75" s="12">
        <f t="shared" ref="J75:J88" si="1">I75*H75</f>
        <v>33.58</v>
      </c>
      <c r="K75" s="11" t="s">
        <v>200</v>
      </c>
      <c r="L75" s="15"/>
      <c r="N75" s="14">
        <v>41786</v>
      </c>
    </row>
    <row r="76" spans="1:15" s="11" customFormat="1" ht="15" thickBot="1" x14ac:dyDescent="0.35">
      <c r="A76" s="11" t="s">
        <v>215</v>
      </c>
      <c r="B76" s="11">
        <v>1</v>
      </c>
      <c r="C76" s="11" t="s">
        <v>221</v>
      </c>
      <c r="D76" s="11">
        <v>1</v>
      </c>
      <c r="E76" s="33" t="s">
        <v>220</v>
      </c>
      <c r="F76" s="11">
        <v>1</v>
      </c>
      <c r="G76" s="11">
        <v>1</v>
      </c>
      <c r="H76" s="11">
        <v>1</v>
      </c>
      <c r="I76" s="11">
        <v>25.49</v>
      </c>
      <c r="J76" s="12">
        <f t="shared" si="1"/>
        <v>25.49</v>
      </c>
      <c r="K76" s="11" t="s">
        <v>200</v>
      </c>
      <c r="L76" s="15"/>
      <c r="N76" s="14">
        <v>41786</v>
      </c>
    </row>
    <row r="77" spans="1:15" s="11" customFormat="1" ht="15" thickBot="1" x14ac:dyDescent="0.35">
      <c r="A77" s="11" t="s">
        <v>215</v>
      </c>
      <c r="B77" s="11">
        <v>1</v>
      </c>
      <c r="C77" s="11" t="s">
        <v>223</v>
      </c>
      <c r="D77" s="11">
        <v>1</v>
      </c>
      <c r="E77" s="33" t="s">
        <v>222</v>
      </c>
      <c r="F77" s="11">
        <v>1</v>
      </c>
      <c r="G77" s="11">
        <v>1</v>
      </c>
      <c r="H77" s="11">
        <v>1</v>
      </c>
      <c r="I77" s="11">
        <v>11.23</v>
      </c>
      <c r="J77" s="12">
        <f t="shared" si="1"/>
        <v>11.23</v>
      </c>
      <c r="K77" s="11" t="s">
        <v>200</v>
      </c>
      <c r="L77" s="15"/>
      <c r="N77" s="14">
        <v>41786</v>
      </c>
    </row>
    <row r="78" spans="1:15" s="11" customFormat="1" ht="15" thickBot="1" x14ac:dyDescent="0.35">
      <c r="A78" s="11" t="s">
        <v>215</v>
      </c>
      <c r="B78" s="11">
        <v>1</v>
      </c>
      <c r="C78" s="11" t="s">
        <v>225</v>
      </c>
      <c r="D78" s="11">
        <v>1</v>
      </c>
      <c r="E78" s="33" t="s">
        <v>224</v>
      </c>
      <c r="F78" s="11">
        <v>1</v>
      </c>
      <c r="G78" s="11">
        <v>1</v>
      </c>
      <c r="H78" s="11">
        <v>1</v>
      </c>
      <c r="I78" s="11">
        <v>6.41</v>
      </c>
      <c r="J78" s="12">
        <f t="shared" si="1"/>
        <v>6.41</v>
      </c>
      <c r="K78" s="11" t="s">
        <v>200</v>
      </c>
      <c r="L78" s="15"/>
      <c r="N78" s="14">
        <v>41786</v>
      </c>
    </row>
    <row r="79" spans="1:15" s="11" customFormat="1" ht="15" thickBot="1" x14ac:dyDescent="0.35">
      <c r="A79" s="11" t="s">
        <v>215</v>
      </c>
      <c r="B79" s="11">
        <v>1</v>
      </c>
      <c r="C79" s="11" t="s">
        <v>227</v>
      </c>
      <c r="D79" s="11">
        <v>1</v>
      </c>
      <c r="E79" s="33" t="s">
        <v>226</v>
      </c>
      <c r="F79" s="11">
        <v>1</v>
      </c>
      <c r="G79" s="11">
        <v>1</v>
      </c>
      <c r="H79" s="11">
        <v>1</v>
      </c>
      <c r="I79" s="11">
        <v>3.52</v>
      </c>
      <c r="J79" s="12">
        <f t="shared" si="1"/>
        <v>3.52</v>
      </c>
      <c r="K79" s="11" t="s">
        <v>200</v>
      </c>
      <c r="L79" s="15"/>
      <c r="N79" s="14">
        <v>41786</v>
      </c>
    </row>
    <row r="80" spans="1:15" s="11" customFormat="1" ht="15" thickBot="1" x14ac:dyDescent="0.35">
      <c r="A80" s="11" t="s">
        <v>215</v>
      </c>
      <c r="B80" s="11">
        <v>1</v>
      </c>
      <c r="C80" s="11" t="s">
        <v>229</v>
      </c>
      <c r="D80" s="11">
        <v>1</v>
      </c>
      <c r="E80" s="33" t="s">
        <v>228</v>
      </c>
      <c r="F80" s="11">
        <v>1</v>
      </c>
      <c r="G80" s="11">
        <v>1</v>
      </c>
      <c r="H80" s="11">
        <v>1</v>
      </c>
      <c r="I80" s="11">
        <v>8.68</v>
      </c>
      <c r="J80" s="12">
        <f t="shared" si="1"/>
        <v>8.68</v>
      </c>
      <c r="K80" s="11" t="s">
        <v>200</v>
      </c>
      <c r="L80" s="15"/>
      <c r="N80" s="14">
        <v>41786</v>
      </c>
    </row>
    <row r="81" spans="1:14" s="11" customFormat="1" ht="15" thickBot="1" x14ac:dyDescent="0.35">
      <c r="A81" s="11" t="s">
        <v>215</v>
      </c>
      <c r="B81" s="11">
        <v>1</v>
      </c>
      <c r="C81" s="11" t="s">
        <v>231</v>
      </c>
      <c r="D81" s="11">
        <v>1</v>
      </c>
      <c r="E81" s="33" t="s">
        <v>230</v>
      </c>
      <c r="F81" s="11">
        <v>1</v>
      </c>
      <c r="G81" s="11">
        <v>1</v>
      </c>
      <c r="H81" s="11">
        <v>1</v>
      </c>
      <c r="I81" s="11">
        <v>7.19</v>
      </c>
      <c r="J81" s="12">
        <f t="shared" si="1"/>
        <v>7.19</v>
      </c>
      <c r="K81" s="11" t="s">
        <v>200</v>
      </c>
      <c r="L81" s="15"/>
      <c r="M81" s="11" t="s">
        <v>243</v>
      </c>
      <c r="N81" s="14">
        <v>41786</v>
      </c>
    </row>
    <row r="82" spans="1:14" s="11" customFormat="1" ht="15" thickBot="1" x14ac:dyDescent="0.35">
      <c r="A82" s="11" t="s">
        <v>215</v>
      </c>
      <c r="B82" s="11">
        <v>1</v>
      </c>
      <c r="C82" s="11" t="s">
        <v>233</v>
      </c>
      <c r="D82" s="11">
        <v>1</v>
      </c>
      <c r="E82" s="33" t="s">
        <v>232</v>
      </c>
      <c r="F82" s="11">
        <v>1</v>
      </c>
      <c r="G82" s="11">
        <v>2</v>
      </c>
      <c r="H82" s="11">
        <v>2</v>
      </c>
      <c r="I82" s="11">
        <v>2.19</v>
      </c>
      <c r="J82" s="12">
        <f t="shared" si="1"/>
        <v>4.38</v>
      </c>
      <c r="K82" s="11" t="s">
        <v>200</v>
      </c>
      <c r="L82" s="15"/>
      <c r="M82" s="11" t="s">
        <v>243</v>
      </c>
      <c r="N82" s="14">
        <v>41786</v>
      </c>
    </row>
    <row r="83" spans="1:14" s="11" customFormat="1" x14ac:dyDescent="0.3">
      <c r="A83" s="11" t="s">
        <v>215</v>
      </c>
      <c r="B83" s="11">
        <v>1</v>
      </c>
      <c r="C83" s="11" t="s">
        <v>235</v>
      </c>
      <c r="D83" s="11">
        <v>1</v>
      </c>
      <c r="E83" s="33" t="s">
        <v>234</v>
      </c>
      <c r="F83" s="11">
        <v>1</v>
      </c>
      <c r="G83" s="11">
        <v>1</v>
      </c>
      <c r="H83" s="11">
        <v>1</v>
      </c>
      <c r="I83" s="11">
        <v>7.26</v>
      </c>
      <c r="J83" s="12">
        <f t="shared" si="1"/>
        <v>7.26</v>
      </c>
      <c r="K83" s="11" t="s">
        <v>200</v>
      </c>
      <c r="L83" s="15"/>
      <c r="N83" s="14">
        <v>41786</v>
      </c>
    </row>
    <row r="84" spans="1:14" s="11" customFormat="1" ht="14.4" customHeight="1" x14ac:dyDescent="0.3">
      <c r="A84" s="11" t="s">
        <v>215</v>
      </c>
      <c r="B84" s="11">
        <v>1</v>
      </c>
      <c r="C84" s="11" t="s">
        <v>239</v>
      </c>
      <c r="D84" s="11">
        <v>1</v>
      </c>
      <c r="E84" s="16" t="s">
        <v>238</v>
      </c>
      <c r="F84" s="11">
        <v>1</v>
      </c>
      <c r="G84" s="11">
        <v>1</v>
      </c>
      <c r="H84" s="11">
        <v>1</v>
      </c>
      <c r="I84" s="12">
        <v>245</v>
      </c>
      <c r="J84" s="12">
        <f t="shared" si="1"/>
        <v>245</v>
      </c>
      <c r="K84" s="11" t="s">
        <v>200</v>
      </c>
      <c r="L84" s="15"/>
      <c r="N84" s="14">
        <v>41786</v>
      </c>
    </row>
    <row r="85" spans="1:14" s="27" customFormat="1" ht="14.4" customHeight="1" x14ac:dyDescent="0.3">
      <c r="A85" s="27" t="s">
        <v>215</v>
      </c>
      <c r="B85" s="27">
        <v>1</v>
      </c>
      <c r="C85" s="27" t="s">
        <v>246</v>
      </c>
      <c r="D85" s="27">
        <v>1</v>
      </c>
      <c r="E85" s="16" t="s">
        <v>209</v>
      </c>
      <c r="F85" s="27">
        <v>1</v>
      </c>
      <c r="G85" s="27">
        <v>1</v>
      </c>
      <c r="H85" s="27">
        <v>1</v>
      </c>
      <c r="I85" s="28">
        <v>3.53</v>
      </c>
      <c r="J85" s="28">
        <f t="shared" si="1"/>
        <v>3.53</v>
      </c>
      <c r="K85" s="27" t="s">
        <v>200</v>
      </c>
      <c r="L85" s="15"/>
      <c r="M85" s="27" t="s">
        <v>307</v>
      </c>
      <c r="N85" s="29">
        <v>41789</v>
      </c>
    </row>
    <row r="86" spans="1:14" s="11" customFormat="1" ht="14.4" customHeight="1" x14ac:dyDescent="0.3">
      <c r="A86" s="11" t="s">
        <v>215</v>
      </c>
      <c r="B86" s="11">
        <v>1</v>
      </c>
      <c r="C86" s="11" t="s">
        <v>251</v>
      </c>
      <c r="D86" s="11">
        <v>1</v>
      </c>
      <c r="E86" s="16" t="s">
        <v>252</v>
      </c>
      <c r="F86" s="11">
        <v>1</v>
      </c>
      <c r="G86" s="11">
        <v>1</v>
      </c>
      <c r="H86" s="11">
        <v>1</v>
      </c>
      <c r="I86" s="12">
        <v>1.46</v>
      </c>
      <c r="J86" s="12">
        <f t="shared" si="1"/>
        <v>1.46</v>
      </c>
      <c r="K86" s="11" t="s">
        <v>200</v>
      </c>
      <c r="L86" s="15"/>
      <c r="N86" s="14">
        <v>41789</v>
      </c>
    </row>
    <row r="87" spans="1:14" s="11" customFormat="1" x14ac:dyDescent="0.3">
      <c r="A87" s="11" t="s">
        <v>215</v>
      </c>
      <c r="B87" s="11">
        <v>1</v>
      </c>
      <c r="C87" s="11" t="s">
        <v>247</v>
      </c>
      <c r="D87" s="11">
        <v>1</v>
      </c>
      <c r="E87" s="11" t="s">
        <v>248</v>
      </c>
      <c r="F87" s="11">
        <v>1</v>
      </c>
      <c r="G87" s="11">
        <v>1</v>
      </c>
      <c r="H87" s="11">
        <v>1</v>
      </c>
      <c r="I87" s="12">
        <v>2.94</v>
      </c>
      <c r="J87" s="12">
        <f t="shared" si="1"/>
        <v>2.94</v>
      </c>
      <c r="K87" s="11" t="s">
        <v>200</v>
      </c>
      <c r="L87" s="15"/>
      <c r="N87" s="14">
        <v>41789</v>
      </c>
    </row>
    <row r="88" spans="1:14" s="11" customFormat="1" x14ac:dyDescent="0.3">
      <c r="A88" s="11" t="s">
        <v>215</v>
      </c>
      <c r="B88" s="11">
        <v>1</v>
      </c>
      <c r="C88" s="11" t="s">
        <v>249</v>
      </c>
      <c r="D88" s="11">
        <v>1</v>
      </c>
      <c r="E88" s="11" t="s">
        <v>250</v>
      </c>
      <c r="F88" s="11">
        <v>1</v>
      </c>
      <c r="G88" s="11">
        <v>1</v>
      </c>
      <c r="H88" s="11">
        <v>1</v>
      </c>
      <c r="I88" s="12">
        <v>2.81</v>
      </c>
      <c r="J88" s="12">
        <f t="shared" si="1"/>
        <v>2.81</v>
      </c>
      <c r="K88" s="11" t="s">
        <v>200</v>
      </c>
      <c r="L88" s="15"/>
      <c r="N88" s="14">
        <v>41789</v>
      </c>
    </row>
    <row r="89" spans="1:14" s="11" customFormat="1" x14ac:dyDescent="0.3">
      <c r="A89" s="11" t="s">
        <v>215</v>
      </c>
      <c r="B89" s="11">
        <v>1</v>
      </c>
      <c r="C89" s="11" t="s">
        <v>276</v>
      </c>
      <c r="E89" s="11" t="s">
        <v>274</v>
      </c>
      <c r="F89" s="11">
        <v>1</v>
      </c>
      <c r="G89" s="11">
        <v>1</v>
      </c>
      <c r="H89" s="11">
        <v>1</v>
      </c>
      <c r="I89" s="12">
        <v>28.99</v>
      </c>
      <c r="J89" s="12">
        <f>I89</f>
        <v>28.99</v>
      </c>
      <c r="K89" s="11" t="s">
        <v>129</v>
      </c>
      <c r="L89" s="17"/>
      <c r="N89" s="14"/>
    </row>
    <row r="90" spans="1:14" s="11" customFormat="1" x14ac:dyDescent="0.3">
      <c r="A90" s="11" t="s">
        <v>215</v>
      </c>
      <c r="E90" s="11" t="s">
        <v>275</v>
      </c>
      <c r="I90" s="12"/>
      <c r="J90" s="12"/>
      <c r="L90" s="17"/>
      <c r="N90" s="14"/>
    </row>
    <row r="91" spans="1:14" s="11" customFormat="1" x14ac:dyDescent="0.3">
      <c r="A91" s="11" t="s">
        <v>215</v>
      </c>
      <c r="B91" s="11">
        <v>1</v>
      </c>
      <c r="C91" s="11" t="s">
        <v>278</v>
      </c>
      <c r="D91" s="11">
        <v>1</v>
      </c>
      <c r="E91" s="11" t="s">
        <v>277</v>
      </c>
      <c r="F91" s="11">
        <v>1</v>
      </c>
      <c r="G91" s="11">
        <v>1</v>
      </c>
      <c r="H91" s="11">
        <v>1</v>
      </c>
      <c r="I91" s="12">
        <v>3.08</v>
      </c>
      <c r="J91" s="12">
        <v>3.08</v>
      </c>
      <c r="K91" s="11" t="s">
        <v>129</v>
      </c>
      <c r="L91" s="17"/>
      <c r="N91" s="14"/>
    </row>
    <row r="92" spans="1:14" s="11" customFormat="1" x14ac:dyDescent="0.3">
      <c r="A92" s="11" t="s">
        <v>215</v>
      </c>
      <c r="B92" s="11">
        <v>1</v>
      </c>
      <c r="C92" s="11" t="s">
        <v>815</v>
      </c>
      <c r="D92" s="11">
        <v>1</v>
      </c>
      <c r="E92" s="11" t="s">
        <v>10</v>
      </c>
      <c r="F92" s="11">
        <v>1</v>
      </c>
      <c r="G92" s="11">
        <v>1</v>
      </c>
      <c r="H92" s="11">
        <v>1</v>
      </c>
      <c r="I92" s="12">
        <v>135</v>
      </c>
      <c r="J92" s="12">
        <v>135</v>
      </c>
      <c r="K92" s="11" t="s">
        <v>200</v>
      </c>
      <c r="L92" s="17"/>
      <c r="N92" s="14">
        <v>41782</v>
      </c>
    </row>
    <row r="93" spans="1:14" s="11" customFormat="1" x14ac:dyDescent="0.3">
      <c r="I93" s="12"/>
      <c r="J93" s="12"/>
      <c r="L93" s="15"/>
    </row>
    <row r="94" spans="1:14" s="11" customFormat="1" x14ac:dyDescent="0.3">
      <c r="I94" s="12"/>
      <c r="J94" s="12"/>
      <c r="L94" s="15"/>
    </row>
    <row r="95" spans="1:14" s="11" customFormat="1" ht="14.4" customHeight="1" x14ac:dyDescent="0.3">
      <c r="A95" s="11" t="s">
        <v>240</v>
      </c>
      <c r="B95" s="11">
        <v>1</v>
      </c>
      <c r="C95" s="11" t="s">
        <v>258</v>
      </c>
      <c r="E95" s="16" t="s">
        <v>242</v>
      </c>
      <c r="F95" s="11">
        <v>1</v>
      </c>
      <c r="G95" s="11">
        <v>1</v>
      </c>
      <c r="H95" s="11">
        <v>1</v>
      </c>
      <c r="I95" s="12">
        <v>200</v>
      </c>
      <c r="J95" s="12">
        <v>200</v>
      </c>
      <c r="K95" s="11" t="s">
        <v>147</v>
      </c>
      <c r="L95" s="15"/>
      <c r="M95" s="11" t="s">
        <v>244</v>
      </c>
      <c r="N95" s="11" t="s">
        <v>245</v>
      </c>
    </row>
    <row r="96" spans="1:14" s="11" customFormat="1" x14ac:dyDescent="0.3">
      <c r="E96" s="16" t="s">
        <v>241</v>
      </c>
      <c r="I96" s="12"/>
      <c r="J96" s="12"/>
      <c r="L96" s="15"/>
    </row>
    <row r="97" spans="1:14" s="11" customFormat="1" ht="14.4" customHeight="1" x14ac:dyDescent="0.3">
      <c r="I97" s="12"/>
      <c r="J97" s="12"/>
      <c r="L97" s="15"/>
    </row>
    <row r="98" spans="1:14" s="11" customFormat="1" ht="14.4" customHeight="1" x14ac:dyDescent="0.3">
      <c r="A98" s="11" t="s">
        <v>281</v>
      </c>
      <c r="B98" s="11">
        <v>1</v>
      </c>
      <c r="C98" s="11" t="s">
        <v>282</v>
      </c>
      <c r="D98" s="11">
        <v>1</v>
      </c>
      <c r="E98" s="11" t="s">
        <v>308</v>
      </c>
      <c r="F98" s="11">
        <v>1</v>
      </c>
      <c r="G98" s="11">
        <v>3</v>
      </c>
      <c r="H98" s="11">
        <v>3</v>
      </c>
      <c r="I98" s="12">
        <v>84</v>
      </c>
      <c r="J98" s="12">
        <f>I98*H98</f>
        <v>252</v>
      </c>
      <c r="K98" s="11" t="s">
        <v>14</v>
      </c>
      <c r="L98" s="15"/>
      <c r="N98" s="14">
        <v>41794</v>
      </c>
    </row>
    <row r="99" spans="1:14" s="34" customFormat="1" ht="14.4" customHeight="1" x14ac:dyDescent="0.3">
      <c r="A99" s="34" t="s">
        <v>281</v>
      </c>
      <c r="B99" s="34">
        <v>1</v>
      </c>
      <c r="C99" s="34" t="s">
        <v>323</v>
      </c>
      <c r="D99" s="34">
        <v>1</v>
      </c>
      <c r="E99" s="34" t="s">
        <v>324</v>
      </c>
      <c r="F99" s="34">
        <v>1</v>
      </c>
      <c r="G99" s="34">
        <v>2</v>
      </c>
      <c r="H99" s="34">
        <v>2</v>
      </c>
      <c r="I99" s="35">
        <v>6.81</v>
      </c>
      <c r="J99" s="35">
        <f t="shared" ref="J99:J100" si="2">I99*H99</f>
        <v>13.62</v>
      </c>
      <c r="K99" s="34" t="s">
        <v>20</v>
      </c>
      <c r="L99" s="17"/>
      <c r="N99" s="36">
        <v>41794</v>
      </c>
    </row>
    <row r="100" spans="1:14" s="34" customFormat="1" ht="14.4" customHeight="1" x14ac:dyDescent="0.3">
      <c r="A100" s="34" t="s">
        <v>281</v>
      </c>
      <c r="B100" s="34">
        <v>1</v>
      </c>
      <c r="C100" s="34" t="s">
        <v>325</v>
      </c>
      <c r="D100" s="34">
        <v>1</v>
      </c>
      <c r="E100" s="34" t="s">
        <v>327</v>
      </c>
      <c r="F100" s="34">
        <v>1</v>
      </c>
      <c r="G100" s="34">
        <v>2</v>
      </c>
      <c r="H100" s="34">
        <v>2</v>
      </c>
      <c r="I100" s="35">
        <v>8.5</v>
      </c>
      <c r="J100" s="35">
        <f t="shared" si="2"/>
        <v>17</v>
      </c>
      <c r="K100" s="34" t="s">
        <v>14</v>
      </c>
      <c r="L100" s="17"/>
      <c r="N100" s="36">
        <v>41794</v>
      </c>
    </row>
    <row r="101" spans="1:14" s="34" customFormat="1" ht="14.4" customHeight="1" x14ac:dyDescent="0.3">
      <c r="A101" s="34" t="s">
        <v>281</v>
      </c>
      <c r="B101" s="34">
        <v>1</v>
      </c>
      <c r="C101" s="34" t="s">
        <v>326</v>
      </c>
      <c r="D101" s="34">
        <v>1</v>
      </c>
      <c r="E101" s="34" t="s">
        <v>328</v>
      </c>
      <c r="F101" s="34">
        <v>1</v>
      </c>
      <c r="G101" s="34">
        <v>3</v>
      </c>
      <c r="H101" s="34">
        <v>3</v>
      </c>
      <c r="I101" s="35">
        <v>14.56</v>
      </c>
      <c r="J101" s="35">
        <f t="shared" ref="J101:J107" si="3">I101*H101</f>
        <v>43.68</v>
      </c>
      <c r="K101" s="34" t="s">
        <v>14</v>
      </c>
      <c r="L101" s="17"/>
      <c r="N101" s="36">
        <v>41794</v>
      </c>
    </row>
    <row r="102" spans="1:14" s="34" customFormat="1" ht="14.4" customHeight="1" x14ac:dyDescent="0.3">
      <c r="A102" s="34" t="s">
        <v>281</v>
      </c>
      <c r="B102" s="34">
        <v>1</v>
      </c>
      <c r="C102" s="34" t="s">
        <v>329</v>
      </c>
      <c r="D102" s="34">
        <v>1</v>
      </c>
      <c r="E102" s="34" t="s">
        <v>330</v>
      </c>
      <c r="F102" s="34">
        <v>1</v>
      </c>
      <c r="G102" s="34">
        <v>8</v>
      </c>
      <c r="H102" s="34">
        <v>8</v>
      </c>
      <c r="I102" s="35">
        <v>1.74</v>
      </c>
      <c r="J102" s="35">
        <f t="shared" si="3"/>
        <v>13.92</v>
      </c>
      <c r="K102" s="34" t="s">
        <v>14</v>
      </c>
      <c r="L102" s="17"/>
      <c r="N102" s="36">
        <v>41794</v>
      </c>
    </row>
    <row r="103" spans="1:14" s="34" customFormat="1" ht="14.4" customHeight="1" x14ac:dyDescent="0.3">
      <c r="A103" s="34" t="s">
        <v>281</v>
      </c>
      <c r="B103" s="34">
        <v>1</v>
      </c>
      <c r="C103" s="34" t="s">
        <v>331</v>
      </c>
      <c r="D103" s="34">
        <v>1</v>
      </c>
      <c r="E103" s="34" t="s">
        <v>332</v>
      </c>
      <c r="F103" s="34">
        <v>1</v>
      </c>
      <c r="G103" s="34">
        <v>1</v>
      </c>
      <c r="H103" s="34">
        <v>1</v>
      </c>
      <c r="I103" s="35">
        <v>45.5</v>
      </c>
      <c r="J103" s="35">
        <f t="shared" si="3"/>
        <v>45.5</v>
      </c>
      <c r="K103" s="34" t="s">
        <v>14</v>
      </c>
      <c r="L103" s="17"/>
      <c r="N103" s="36">
        <v>41794</v>
      </c>
    </row>
    <row r="104" spans="1:14" s="34" customFormat="1" ht="14.4" customHeight="1" x14ac:dyDescent="0.3">
      <c r="A104" s="34" t="s">
        <v>281</v>
      </c>
      <c r="B104" s="34">
        <v>1</v>
      </c>
      <c r="C104" s="34" t="s">
        <v>285</v>
      </c>
      <c r="D104" s="34">
        <v>1</v>
      </c>
      <c r="E104" s="16" t="s">
        <v>286</v>
      </c>
      <c r="F104" s="34">
        <v>1</v>
      </c>
      <c r="G104" s="34">
        <v>5</v>
      </c>
      <c r="H104" s="34">
        <v>5</v>
      </c>
      <c r="I104" s="35">
        <v>13.5</v>
      </c>
      <c r="J104" s="35">
        <f t="shared" si="3"/>
        <v>67.5</v>
      </c>
      <c r="K104" s="34" t="s">
        <v>14</v>
      </c>
      <c r="L104" s="17"/>
      <c r="N104" s="36">
        <v>41795</v>
      </c>
    </row>
    <row r="105" spans="1:14" s="34" customFormat="1" ht="14.4" customHeight="1" x14ac:dyDescent="0.3">
      <c r="A105" s="34" t="s">
        <v>281</v>
      </c>
      <c r="B105" s="34">
        <v>1</v>
      </c>
      <c r="C105" s="34" t="s">
        <v>287</v>
      </c>
      <c r="D105" s="34">
        <v>1</v>
      </c>
      <c r="F105" s="34">
        <v>1</v>
      </c>
      <c r="G105" s="34">
        <v>10</v>
      </c>
      <c r="H105" s="34">
        <v>0</v>
      </c>
      <c r="I105" s="35">
        <v>12.47</v>
      </c>
      <c r="J105" s="35">
        <f t="shared" si="3"/>
        <v>0</v>
      </c>
      <c r="K105" s="34" t="s">
        <v>14</v>
      </c>
      <c r="L105" s="17"/>
      <c r="N105" s="36">
        <v>41795</v>
      </c>
    </row>
    <row r="106" spans="1:14" s="34" customFormat="1" ht="14.4" customHeight="1" x14ac:dyDescent="0.3">
      <c r="A106" s="34" t="s">
        <v>281</v>
      </c>
      <c r="B106" s="34">
        <v>1</v>
      </c>
      <c r="C106" s="34" t="s">
        <v>356</v>
      </c>
      <c r="E106" s="16" t="s">
        <v>357</v>
      </c>
      <c r="F106" s="34">
        <v>1</v>
      </c>
      <c r="G106" s="34">
        <v>15</v>
      </c>
      <c r="H106" s="34">
        <v>7</v>
      </c>
      <c r="I106" s="35">
        <v>8.85</v>
      </c>
      <c r="J106" s="35">
        <f t="shared" si="3"/>
        <v>61.949999999999996</v>
      </c>
      <c r="K106" s="34" t="s">
        <v>14</v>
      </c>
      <c r="L106" s="17"/>
      <c r="N106" s="36">
        <v>41795</v>
      </c>
    </row>
    <row r="107" spans="1:14" s="34" customFormat="1" ht="14.4" customHeight="1" x14ac:dyDescent="0.3">
      <c r="A107" s="34" t="s">
        <v>281</v>
      </c>
      <c r="B107" s="34">
        <v>1</v>
      </c>
      <c r="C107" s="34" t="s">
        <v>289</v>
      </c>
      <c r="D107" s="34">
        <v>1</v>
      </c>
      <c r="E107" s="34" t="s">
        <v>288</v>
      </c>
      <c r="F107" s="34">
        <v>1</v>
      </c>
      <c r="G107" s="34">
        <v>15</v>
      </c>
      <c r="H107" s="34">
        <v>3</v>
      </c>
      <c r="I107" s="35">
        <v>4</v>
      </c>
      <c r="J107" s="35">
        <f t="shared" si="3"/>
        <v>12</v>
      </c>
      <c r="K107" s="34" t="s">
        <v>14</v>
      </c>
      <c r="L107" s="17"/>
      <c r="N107" s="36">
        <v>41795</v>
      </c>
    </row>
    <row r="108" spans="1:14" s="34" customFormat="1" ht="14.4" customHeight="1" x14ac:dyDescent="0.3">
      <c r="I108" s="35"/>
      <c r="J108" s="35"/>
      <c r="L108" s="17"/>
      <c r="N108" s="36"/>
    </row>
    <row r="109" spans="1:14" s="34" customFormat="1" ht="14.4" customHeight="1" x14ac:dyDescent="0.3">
      <c r="A109" s="34" t="s">
        <v>283</v>
      </c>
      <c r="B109" s="34">
        <v>1</v>
      </c>
      <c r="C109" s="34" t="s">
        <v>284</v>
      </c>
      <c r="D109" s="34">
        <v>1</v>
      </c>
      <c r="E109" s="37" t="s">
        <v>291</v>
      </c>
      <c r="F109" s="34">
        <v>1</v>
      </c>
      <c r="G109" s="34">
        <v>1</v>
      </c>
      <c r="H109" s="34">
        <v>1</v>
      </c>
      <c r="I109" s="35">
        <v>8</v>
      </c>
      <c r="J109" s="35">
        <f>I109*H109</f>
        <v>8</v>
      </c>
      <c r="K109" s="34" t="s">
        <v>14</v>
      </c>
      <c r="L109" s="17"/>
      <c r="N109" s="36">
        <v>41795</v>
      </c>
    </row>
    <row r="110" spans="1:14" s="34" customFormat="1" ht="14.4" customHeight="1" x14ac:dyDescent="0.3">
      <c r="I110" s="35"/>
      <c r="J110" s="35"/>
      <c r="L110" s="17"/>
      <c r="N110" s="36"/>
    </row>
    <row r="111" spans="1:14" s="34" customFormat="1" ht="14.4" customHeight="1" x14ac:dyDescent="0.3">
      <c r="A111" s="34" t="s">
        <v>290</v>
      </c>
      <c r="B111" s="34">
        <v>1</v>
      </c>
      <c r="C111" s="34" t="s">
        <v>285</v>
      </c>
      <c r="D111" s="34">
        <v>1</v>
      </c>
      <c r="E111" s="37" t="s">
        <v>286</v>
      </c>
      <c r="F111" s="34">
        <v>1</v>
      </c>
      <c r="G111" s="34">
        <v>4</v>
      </c>
      <c r="H111" s="34">
        <v>4</v>
      </c>
      <c r="I111" s="35">
        <v>13.5</v>
      </c>
      <c r="J111" s="35">
        <f t="shared" ref="J111:J113" si="4">I111*H111</f>
        <v>54</v>
      </c>
      <c r="K111" s="34" t="s">
        <v>14</v>
      </c>
      <c r="L111" s="17"/>
      <c r="N111" s="36">
        <v>41795</v>
      </c>
    </row>
    <row r="112" spans="1:14" s="34" customFormat="1" ht="14.4" customHeight="1" x14ac:dyDescent="0.3">
      <c r="A112" s="34" t="s">
        <v>290</v>
      </c>
      <c r="B112" s="34">
        <v>1</v>
      </c>
      <c r="C112" s="34" t="s">
        <v>356</v>
      </c>
      <c r="E112" s="37" t="s">
        <v>357</v>
      </c>
      <c r="F112" s="34">
        <v>1</v>
      </c>
      <c r="G112" s="34">
        <v>2</v>
      </c>
      <c r="H112" s="34">
        <v>2</v>
      </c>
      <c r="I112" s="35">
        <v>8.85</v>
      </c>
      <c r="J112" s="35">
        <f t="shared" si="4"/>
        <v>17.7</v>
      </c>
      <c r="K112" s="34" t="s">
        <v>14</v>
      </c>
      <c r="L112" s="17"/>
      <c r="N112" s="36">
        <v>41795</v>
      </c>
    </row>
    <row r="113" spans="1:14" s="34" customFormat="1" ht="14.4" customHeight="1" x14ac:dyDescent="0.3">
      <c r="A113" s="34" t="s">
        <v>290</v>
      </c>
      <c r="B113" s="34">
        <v>1</v>
      </c>
      <c r="C113" s="34" t="s">
        <v>289</v>
      </c>
      <c r="D113" s="34">
        <v>1</v>
      </c>
      <c r="E113" s="34" t="s">
        <v>288</v>
      </c>
      <c r="F113" s="34">
        <v>1</v>
      </c>
      <c r="G113" s="34">
        <v>2</v>
      </c>
      <c r="H113" s="34">
        <v>2</v>
      </c>
      <c r="I113" s="35">
        <v>4</v>
      </c>
      <c r="J113" s="35">
        <f t="shared" si="4"/>
        <v>8</v>
      </c>
      <c r="K113" s="34" t="s">
        <v>14</v>
      </c>
      <c r="L113" s="17"/>
      <c r="N113" s="36">
        <v>41795</v>
      </c>
    </row>
    <row r="114" spans="1:14" s="34" customFormat="1" ht="14.4" customHeight="1" x14ac:dyDescent="0.3">
      <c r="I114" s="35"/>
      <c r="J114" s="35"/>
      <c r="L114" s="17"/>
      <c r="N114" s="36"/>
    </row>
    <row r="115" spans="1:14" s="34" customFormat="1" ht="14.4" customHeight="1" x14ac:dyDescent="0.3">
      <c r="A115" s="34" t="s">
        <v>292</v>
      </c>
      <c r="B115" s="34">
        <v>1</v>
      </c>
      <c r="C115" s="34" t="s">
        <v>353</v>
      </c>
      <c r="E115" s="37" t="s">
        <v>354</v>
      </c>
      <c r="F115" s="34">
        <v>1</v>
      </c>
      <c r="G115" s="34">
        <v>3</v>
      </c>
      <c r="H115" s="34">
        <v>3</v>
      </c>
      <c r="I115" s="35">
        <v>17.55</v>
      </c>
      <c r="J115" s="35">
        <f>I115*H115</f>
        <v>52.650000000000006</v>
      </c>
      <c r="K115" s="34" t="s">
        <v>14</v>
      </c>
      <c r="L115" s="17"/>
      <c r="N115" s="36">
        <v>41795</v>
      </c>
    </row>
    <row r="116" spans="1:14" s="34" customFormat="1" ht="14.4" customHeight="1" x14ac:dyDescent="0.3">
      <c r="A116" s="34" t="s">
        <v>292</v>
      </c>
      <c r="B116" s="34">
        <v>1</v>
      </c>
      <c r="C116" s="34" t="s">
        <v>336</v>
      </c>
      <c r="D116" s="34">
        <v>1</v>
      </c>
      <c r="E116" s="34" t="s">
        <v>293</v>
      </c>
      <c r="F116" s="34">
        <v>1</v>
      </c>
      <c r="G116" s="34">
        <v>3</v>
      </c>
      <c r="H116" s="34">
        <v>3</v>
      </c>
      <c r="I116" s="35">
        <v>28.85</v>
      </c>
      <c r="J116" s="35">
        <f>I116*H116</f>
        <v>86.550000000000011</v>
      </c>
      <c r="K116" s="34" t="s">
        <v>14</v>
      </c>
      <c r="L116" s="17"/>
      <c r="N116" s="36">
        <v>41794</v>
      </c>
    </row>
    <row r="117" spans="1:14" s="34" customFormat="1" ht="14.4" customHeight="1" x14ac:dyDescent="0.3">
      <c r="A117" s="34" t="s">
        <v>292</v>
      </c>
      <c r="B117" s="34">
        <v>1</v>
      </c>
      <c r="C117" s="34" t="s">
        <v>359</v>
      </c>
      <c r="E117" s="37" t="s">
        <v>355</v>
      </c>
      <c r="F117" s="34">
        <v>1</v>
      </c>
      <c r="G117" s="34">
        <v>7</v>
      </c>
      <c r="H117" s="34">
        <v>2</v>
      </c>
      <c r="I117" s="35">
        <v>5.6</v>
      </c>
      <c r="J117" s="35">
        <f>I117*H117</f>
        <v>11.2</v>
      </c>
      <c r="K117" s="34" t="s">
        <v>14</v>
      </c>
      <c r="L117" s="17"/>
      <c r="N117" s="36">
        <v>41795</v>
      </c>
    </row>
    <row r="118" spans="1:14" s="34" customFormat="1" ht="14.4" customHeight="1" x14ac:dyDescent="0.3">
      <c r="A118" s="34" t="s">
        <v>292</v>
      </c>
      <c r="B118" s="34">
        <v>1</v>
      </c>
      <c r="C118" s="34" t="s">
        <v>294</v>
      </c>
      <c r="E118" s="34" t="s">
        <v>288</v>
      </c>
      <c r="F118" s="34">
        <v>1</v>
      </c>
      <c r="G118" s="34">
        <v>7</v>
      </c>
      <c r="H118" s="34">
        <v>0</v>
      </c>
      <c r="I118" s="35">
        <v>2.67</v>
      </c>
      <c r="J118" s="35">
        <f>I118*H118</f>
        <v>0</v>
      </c>
      <c r="K118" s="34" t="s">
        <v>14</v>
      </c>
      <c r="L118" s="17"/>
      <c r="N118" s="36">
        <v>41795</v>
      </c>
    </row>
    <row r="119" spans="1:14" s="34" customFormat="1" ht="14.4" customHeight="1" x14ac:dyDescent="0.3">
      <c r="I119" s="35"/>
      <c r="J119" s="35"/>
      <c r="L119" s="17"/>
      <c r="N119" s="36"/>
    </row>
    <row r="120" spans="1:14" s="34" customFormat="1" ht="14.4" customHeight="1" x14ac:dyDescent="0.3">
      <c r="A120" s="34" t="s">
        <v>296</v>
      </c>
      <c r="B120" s="34">
        <v>1</v>
      </c>
      <c r="C120" s="34" t="s">
        <v>353</v>
      </c>
      <c r="E120" s="37" t="s">
        <v>354</v>
      </c>
      <c r="F120" s="34">
        <v>1</v>
      </c>
      <c r="G120" s="34">
        <v>1</v>
      </c>
      <c r="H120" s="34">
        <v>1</v>
      </c>
      <c r="I120" s="35">
        <v>17.55</v>
      </c>
      <c r="J120" s="35">
        <f>I120</f>
        <v>17.55</v>
      </c>
      <c r="K120" s="34" t="s">
        <v>14</v>
      </c>
      <c r="L120" s="17"/>
      <c r="N120" s="36">
        <v>41795</v>
      </c>
    </row>
    <row r="121" spans="1:14" s="34" customFormat="1" ht="14.4" customHeight="1" x14ac:dyDescent="0.3">
      <c r="A121" s="34" t="s">
        <v>296</v>
      </c>
      <c r="B121" s="34">
        <v>1</v>
      </c>
      <c r="C121" s="34" t="s">
        <v>359</v>
      </c>
      <c r="E121" s="37" t="s">
        <v>355</v>
      </c>
      <c r="F121" s="34">
        <v>1</v>
      </c>
      <c r="G121" s="34">
        <v>1</v>
      </c>
      <c r="H121" s="34">
        <v>1</v>
      </c>
      <c r="I121" s="35">
        <v>5.6</v>
      </c>
      <c r="J121" s="35">
        <f>I121*H121</f>
        <v>5.6</v>
      </c>
      <c r="K121" s="34" t="s">
        <v>14</v>
      </c>
      <c r="L121" s="17"/>
      <c r="N121" s="36">
        <v>41795</v>
      </c>
    </row>
    <row r="122" spans="1:14" s="34" customFormat="1" ht="14.4" customHeight="1" x14ac:dyDescent="0.3">
      <c r="A122" s="34" t="s">
        <v>296</v>
      </c>
      <c r="B122" s="34">
        <v>1</v>
      </c>
      <c r="C122" s="34" t="s">
        <v>294</v>
      </c>
      <c r="E122" s="34" t="s">
        <v>288</v>
      </c>
      <c r="F122" s="34">
        <v>1</v>
      </c>
      <c r="G122" s="34">
        <v>1</v>
      </c>
      <c r="H122" s="34">
        <v>0</v>
      </c>
      <c r="I122" s="35">
        <v>2.67</v>
      </c>
      <c r="J122" s="35">
        <f>I122*H122</f>
        <v>0</v>
      </c>
      <c r="K122" s="34" t="s">
        <v>14</v>
      </c>
      <c r="L122" s="17"/>
      <c r="N122" s="36">
        <v>41795</v>
      </c>
    </row>
    <row r="123" spans="1:14" s="34" customFormat="1" ht="14.4" customHeight="1" x14ac:dyDescent="0.3">
      <c r="I123" s="35"/>
      <c r="J123" s="35"/>
      <c r="L123" s="17"/>
      <c r="N123" s="36"/>
    </row>
    <row r="124" spans="1:14" s="34" customFormat="1" ht="14.4" customHeight="1" x14ac:dyDescent="0.3">
      <c r="A124" s="34" t="s">
        <v>297</v>
      </c>
      <c r="B124" s="34">
        <v>1</v>
      </c>
      <c r="C124" s="34" t="s">
        <v>298</v>
      </c>
      <c r="D124" s="34">
        <v>1</v>
      </c>
      <c r="E124" s="34" t="s">
        <v>335</v>
      </c>
      <c r="G124" s="34">
        <v>6</v>
      </c>
      <c r="H124" s="34">
        <v>0</v>
      </c>
      <c r="I124" s="35"/>
      <c r="J124" s="35"/>
      <c r="L124" s="17"/>
      <c r="N124" s="36"/>
    </row>
    <row r="125" spans="1:14" s="34" customFormat="1" ht="14.4" customHeight="1" x14ac:dyDescent="0.3">
      <c r="A125" s="34" t="s">
        <v>297</v>
      </c>
      <c r="B125" s="34">
        <v>1</v>
      </c>
      <c r="C125" s="34" t="s">
        <v>333</v>
      </c>
      <c r="D125" s="34">
        <v>1</v>
      </c>
      <c r="E125" s="16" t="s">
        <v>334</v>
      </c>
      <c r="G125" s="34">
        <v>4</v>
      </c>
      <c r="H125" s="34">
        <v>1</v>
      </c>
      <c r="I125" s="35">
        <v>2.78</v>
      </c>
      <c r="J125" s="35">
        <f>I125*H125</f>
        <v>2.78</v>
      </c>
      <c r="K125" s="34" t="s">
        <v>14</v>
      </c>
      <c r="L125" s="17"/>
      <c r="N125" s="36">
        <v>41794</v>
      </c>
    </row>
    <row r="126" spans="1:14" s="11" customFormat="1" ht="14.4" customHeight="1" x14ac:dyDescent="0.3">
      <c r="A126" s="11" t="s">
        <v>297</v>
      </c>
      <c r="B126" s="11">
        <v>1</v>
      </c>
      <c r="C126" s="11" t="s">
        <v>124</v>
      </c>
      <c r="D126" s="11">
        <v>1</v>
      </c>
      <c r="E126" s="11" t="s">
        <v>125</v>
      </c>
      <c r="F126" s="11">
        <v>1</v>
      </c>
      <c r="G126" s="11">
        <v>6</v>
      </c>
      <c r="H126" s="11">
        <v>6</v>
      </c>
      <c r="I126" s="12">
        <v>3.76</v>
      </c>
      <c r="J126" s="11">
        <f>I126*H126</f>
        <v>22.56</v>
      </c>
      <c r="K126" s="11" t="s">
        <v>14</v>
      </c>
      <c r="L126" s="15"/>
      <c r="N126" s="14">
        <v>41794</v>
      </c>
    </row>
    <row r="127" spans="1:14" s="11" customFormat="1" ht="14.4" customHeight="1" x14ac:dyDescent="0.3">
      <c r="A127" s="11" t="s">
        <v>297</v>
      </c>
      <c r="B127" s="11">
        <v>1</v>
      </c>
      <c r="C127" s="11" t="s">
        <v>119</v>
      </c>
      <c r="D127" s="11">
        <v>1</v>
      </c>
      <c r="E127" s="11" t="s">
        <v>155</v>
      </c>
      <c r="F127" s="11">
        <v>1</v>
      </c>
      <c r="G127" s="11">
        <v>6</v>
      </c>
      <c r="H127" s="11">
        <v>6</v>
      </c>
      <c r="I127" s="12">
        <v>0.67</v>
      </c>
      <c r="J127" s="11">
        <f>I127*H127</f>
        <v>4.0200000000000005</v>
      </c>
      <c r="K127" s="11" t="s">
        <v>14</v>
      </c>
      <c r="L127" s="15"/>
      <c r="N127" s="14">
        <v>41794</v>
      </c>
    </row>
    <row r="128" spans="1:14" s="11" customFormat="1" ht="14.4" customHeight="1" x14ac:dyDescent="0.3">
      <c r="I128" s="12"/>
      <c r="J128" s="12"/>
      <c r="L128" s="15"/>
      <c r="N128" s="14"/>
    </row>
    <row r="129" spans="1:14" s="34" customFormat="1" ht="14.4" customHeight="1" x14ac:dyDescent="0.3">
      <c r="A129" s="34" t="s">
        <v>299</v>
      </c>
      <c r="B129" s="34">
        <v>1</v>
      </c>
      <c r="C129" s="34" t="s">
        <v>352</v>
      </c>
      <c r="D129" s="37">
        <v>1</v>
      </c>
      <c r="E129" s="34" t="s">
        <v>351</v>
      </c>
      <c r="F129" s="34">
        <v>2</v>
      </c>
      <c r="G129" s="34">
        <v>2</v>
      </c>
      <c r="H129" s="34">
        <v>2</v>
      </c>
      <c r="I129" s="34">
        <v>18.5</v>
      </c>
      <c r="J129" s="35">
        <f>I129*H129</f>
        <v>37</v>
      </c>
      <c r="K129" s="34" t="s">
        <v>14</v>
      </c>
      <c r="L129" s="17"/>
      <c r="N129" s="36">
        <v>41795</v>
      </c>
    </row>
    <row r="130" spans="1:14" s="27" customFormat="1" ht="14.4" customHeight="1" x14ac:dyDescent="0.3">
      <c r="A130" s="27" t="s">
        <v>283</v>
      </c>
      <c r="B130" s="27">
        <v>1</v>
      </c>
      <c r="C130" s="27" t="s">
        <v>358</v>
      </c>
      <c r="E130" s="16" t="s">
        <v>360</v>
      </c>
      <c r="F130" s="27">
        <v>2</v>
      </c>
      <c r="G130" s="27">
        <v>2</v>
      </c>
      <c r="H130" s="27">
        <v>4</v>
      </c>
      <c r="I130" s="28">
        <v>1.6</v>
      </c>
      <c r="J130" s="28">
        <f>I130*H130</f>
        <v>6.4</v>
      </c>
      <c r="K130" s="27" t="s">
        <v>129</v>
      </c>
      <c r="L130" s="15"/>
      <c r="N130" s="29"/>
    </row>
    <row r="131" spans="1:14" s="34" customFormat="1" ht="14.4" customHeight="1" x14ac:dyDescent="0.3">
      <c r="A131" s="34" t="s">
        <v>299</v>
      </c>
      <c r="B131" s="34">
        <v>1</v>
      </c>
      <c r="C131" s="34" t="s">
        <v>300</v>
      </c>
      <c r="E131" s="37" t="s">
        <v>347</v>
      </c>
      <c r="F131" s="34">
        <v>2</v>
      </c>
      <c r="G131" s="34">
        <v>2</v>
      </c>
      <c r="H131" s="34">
        <v>2</v>
      </c>
      <c r="I131" s="35">
        <v>13.7</v>
      </c>
      <c r="J131" s="35">
        <f>I131*H131</f>
        <v>27.4</v>
      </c>
      <c r="K131" s="34" t="s">
        <v>14</v>
      </c>
      <c r="L131" s="17"/>
      <c r="N131" s="36">
        <v>41794</v>
      </c>
    </row>
    <row r="132" spans="1:14" s="34" customFormat="1" ht="14.4" customHeight="1" x14ac:dyDescent="0.3">
      <c r="A132" s="34" t="s">
        <v>299</v>
      </c>
      <c r="B132" s="34">
        <v>1</v>
      </c>
      <c r="C132" s="34" t="s">
        <v>353</v>
      </c>
      <c r="E132" s="37" t="s">
        <v>354</v>
      </c>
      <c r="F132" s="34">
        <v>1</v>
      </c>
      <c r="G132" s="34">
        <v>2</v>
      </c>
      <c r="H132" s="34">
        <v>2</v>
      </c>
      <c r="I132" s="35">
        <v>5.6</v>
      </c>
      <c r="J132" s="35">
        <f>I132*H132</f>
        <v>11.2</v>
      </c>
      <c r="K132" s="34" t="s">
        <v>14</v>
      </c>
      <c r="L132" s="17"/>
      <c r="N132" s="36">
        <v>41795</v>
      </c>
    </row>
    <row r="133" spans="1:14" s="34" customFormat="1" ht="14.4" customHeight="1" x14ac:dyDescent="0.3">
      <c r="A133" s="34" t="s">
        <v>299</v>
      </c>
      <c r="B133" s="34">
        <v>1</v>
      </c>
      <c r="C133" s="34" t="s">
        <v>294</v>
      </c>
      <c r="E133" s="34" t="s">
        <v>288</v>
      </c>
      <c r="F133" s="34">
        <v>1</v>
      </c>
      <c r="G133" s="34">
        <v>2</v>
      </c>
      <c r="H133" s="34">
        <v>0</v>
      </c>
      <c r="I133" s="35">
        <v>2.67</v>
      </c>
      <c r="J133" s="35">
        <f>I133*H133</f>
        <v>0</v>
      </c>
      <c r="K133" s="34" t="s">
        <v>14</v>
      </c>
      <c r="L133" s="17"/>
      <c r="N133" s="36">
        <v>41795</v>
      </c>
    </row>
    <row r="134" spans="1:14" s="34" customFormat="1" ht="14.4" customHeight="1" x14ac:dyDescent="0.3">
      <c r="I134" s="35"/>
      <c r="J134" s="35"/>
      <c r="L134" s="17"/>
      <c r="N134" s="36"/>
    </row>
    <row r="135" spans="1:14" s="34" customFormat="1" ht="14.4" customHeight="1" x14ac:dyDescent="0.3">
      <c r="A135" s="34" t="s">
        <v>301</v>
      </c>
      <c r="B135" s="34">
        <v>4</v>
      </c>
      <c r="C135" s="34" t="s">
        <v>352</v>
      </c>
      <c r="D135" s="37">
        <v>1</v>
      </c>
      <c r="E135" s="34" t="s">
        <v>351</v>
      </c>
      <c r="F135" s="34">
        <v>2</v>
      </c>
      <c r="G135" s="34">
        <v>8</v>
      </c>
      <c r="H135" s="34">
        <v>8</v>
      </c>
      <c r="I135" s="34">
        <v>18.5</v>
      </c>
      <c r="J135" s="35">
        <f>I135*H135</f>
        <v>148</v>
      </c>
      <c r="K135" s="34" t="s">
        <v>14</v>
      </c>
      <c r="L135" s="17"/>
      <c r="N135" s="36">
        <v>41795</v>
      </c>
    </row>
    <row r="136" spans="1:14" s="34" customFormat="1" ht="14.4" customHeight="1" x14ac:dyDescent="0.3">
      <c r="A136" s="34" t="s">
        <v>301</v>
      </c>
      <c r="B136" s="34">
        <v>4</v>
      </c>
      <c r="C136" s="34" t="s">
        <v>124</v>
      </c>
      <c r="D136" s="34">
        <v>1</v>
      </c>
      <c r="E136" s="34" t="s">
        <v>125</v>
      </c>
      <c r="F136" s="34">
        <v>1</v>
      </c>
      <c r="G136" s="34">
        <v>4</v>
      </c>
      <c r="H136" s="34">
        <v>4</v>
      </c>
      <c r="I136" s="35">
        <v>3.76</v>
      </c>
      <c r="J136" s="34">
        <f>I136*H136</f>
        <v>15.04</v>
      </c>
      <c r="K136" s="34" t="s">
        <v>14</v>
      </c>
      <c r="L136" s="17"/>
      <c r="N136" s="36">
        <v>41794</v>
      </c>
    </row>
    <row r="137" spans="1:14" s="34" customFormat="1" ht="14.4" customHeight="1" x14ac:dyDescent="0.3">
      <c r="A137" s="34" t="s">
        <v>301</v>
      </c>
      <c r="B137" s="34">
        <v>4</v>
      </c>
      <c r="C137" s="34" t="s">
        <v>302</v>
      </c>
      <c r="D137" s="34">
        <v>1</v>
      </c>
      <c r="E137" s="34" t="s">
        <v>335</v>
      </c>
      <c r="F137" s="34">
        <v>2</v>
      </c>
      <c r="G137" s="34">
        <v>8</v>
      </c>
      <c r="H137" s="34">
        <v>0</v>
      </c>
      <c r="I137" s="35"/>
      <c r="J137" s="35"/>
      <c r="K137" s="34" t="s">
        <v>14</v>
      </c>
      <c r="L137" s="17"/>
      <c r="N137" s="36"/>
    </row>
    <row r="138" spans="1:14" s="34" customFormat="1" ht="14.4" customHeight="1" x14ac:dyDescent="0.3">
      <c r="A138" s="34" t="s">
        <v>301</v>
      </c>
      <c r="B138" s="34">
        <v>4</v>
      </c>
      <c r="C138" s="34" t="s">
        <v>342</v>
      </c>
      <c r="D138" s="34">
        <v>1</v>
      </c>
      <c r="E138" s="37" t="s">
        <v>340</v>
      </c>
      <c r="F138" s="34">
        <v>2</v>
      </c>
      <c r="G138" s="34">
        <v>8</v>
      </c>
      <c r="H138" s="34">
        <v>2</v>
      </c>
      <c r="I138" s="35">
        <v>10.5</v>
      </c>
      <c r="J138" s="35">
        <f t="shared" ref="J138:J145" si="5">I138*H138</f>
        <v>21</v>
      </c>
      <c r="K138" s="34" t="s">
        <v>14</v>
      </c>
      <c r="L138" s="17"/>
      <c r="N138" s="36">
        <v>41795</v>
      </c>
    </row>
    <row r="139" spans="1:14" s="34" customFormat="1" ht="14.4" customHeight="1" x14ac:dyDescent="0.3">
      <c r="A139" s="34" t="s">
        <v>301</v>
      </c>
      <c r="B139" s="34">
        <v>4</v>
      </c>
      <c r="C139" s="34" t="s">
        <v>353</v>
      </c>
      <c r="E139" s="37" t="s">
        <v>354</v>
      </c>
      <c r="F139" s="34">
        <v>2</v>
      </c>
      <c r="G139" s="34">
        <v>8</v>
      </c>
      <c r="H139" s="34">
        <v>8</v>
      </c>
      <c r="I139" s="35">
        <v>5.6</v>
      </c>
      <c r="J139" s="35">
        <f t="shared" si="5"/>
        <v>44.8</v>
      </c>
      <c r="K139" s="34" t="s">
        <v>14</v>
      </c>
      <c r="L139" s="17"/>
      <c r="N139" s="36">
        <v>41795</v>
      </c>
    </row>
    <row r="140" spans="1:14" s="34" customFormat="1" ht="14.4" customHeight="1" x14ac:dyDescent="0.3">
      <c r="A140" s="34" t="s">
        <v>301</v>
      </c>
      <c r="B140" s="34">
        <v>4</v>
      </c>
      <c r="C140" s="34" t="s">
        <v>294</v>
      </c>
      <c r="D140" s="34">
        <v>1</v>
      </c>
      <c r="E140" s="34" t="s">
        <v>288</v>
      </c>
      <c r="F140" s="34">
        <v>2</v>
      </c>
      <c r="G140" s="34">
        <v>8</v>
      </c>
      <c r="H140" s="34">
        <v>0</v>
      </c>
      <c r="I140" s="35">
        <v>2.67</v>
      </c>
      <c r="J140" s="35">
        <f t="shared" si="5"/>
        <v>0</v>
      </c>
      <c r="K140" s="34" t="s">
        <v>14</v>
      </c>
      <c r="L140" s="17"/>
      <c r="N140" s="36">
        <v>41795</v>
      </c>
    </row>
    <row r="141" spans="1:14" s="34" customFormat="1" ht="14.4" customHeight="1" x14ac:dyDescent="0.3">
      <c r="A141" s="34" t="s">
        <v>301</v>
      </c>
      <c r="B141" s="34">
        <v>3</v>
      </c>
      <c r="C141" s="34" t="s">
        <v>341</v>
      </c>
      <c r="D141" s="34">
        <v>1</v>
      </c>
      <c r="E141" s="37" t="s">
        <v>340</v>
      </c>
      <c r="F141" s="34">
        <v>2</v>
      </c>
      <c r="G141" s="34">
        <v>6</v>
      </c>
      <c r="H141" s="34">
        <v>6</v>
      </c>
      <c r="I141" s="35">
        <v>18</v>
      </c>
      <c r="J141" s="35">
        <f t="shared" si="5"/>
        <v>108</v>
      </c>
      <c r="K141" s="34" t="s">
        <v>14</v>
      </c>
      <c r="L141" s="17"/>
      <c r="N141" s="36">
        <v>41795</v>
      </c>
    </row>
    <row r="142" spans="1:14" s="34" customFormat="1" ht="14.4" customHeight="1" x14ac:dyDescent="0.3">
      <c r="A142" s="34" t="s">
        <v>301</v>
      </c>
      <c r="B142" s="34">
        <v>3</v>
      </c>
      <c r="C142" s="34" t="s">
        <v>356</v>
      </c>
      <c r="E142" s="37" t="s">
        <v>357</v>
      </c>
      <c r="F142" s="34">
        <v>2</v>
      </c>
      <c r="G142" s="34">
        <v>6</v>
      </c>
      <c r="H142" s="34">
        <v>6</v>
      </c>
      <c r="I142" s="35">
        <v>8.85</v>
      </c>
      <c r="J142" s="35">
        <f t="shared" si="5"/>
        <v>53.099999999999994</v>
      </c>
      <c r="K142" s="34" t="s">
        <v>14</v>
      </c>
      <c r="L142" s="17"/>
      <c r="N142" s="36">
        <v>41795</v>
      </c>
    </row>
    <row r="143" spans="1:14" s="34" customFormat="1" ht="14.4" customHeight="1" x14ac:dyDescent="0.3">
      <c r="A143" s="34" t="s">
        <v>301</v>
      </c>
      <c r="B143" s="34">
        <v>3</v>
      </c>
      <c r="C143" s="34" t="s">
        <v>295</v>
      </c>
      <c r="D143" s="34">
        <v>1</v>
      </c>
      <c r="E143" s="34" t="s">
        <v>288</v>
      </c>
      <c r="F143" s="34">
        <v>2</v>
      </c>
      <c r="G143" s="34">
        <v>6</v>
      </c>
      <c r="H143" s="34">
        <v>6</v>
      </c>
      <c r="I143" s="35">
        <v>4</v>
      </c>
      <c r="J143" s="35">
        <f t="shared" si="5"/>
        <v>24</v>
      </c>
      <c r="K143" s="34" t="s">
        <v>14</v>
      </c>
      <c r="L143" s="17"/>
      <c r="N143" s="36">
        <v>41795</v>
      </c>
    </row>
    <row r="144" spans="1:14" s="11" customFormat="1" ht="14.4" customHeight="1" x14ac:dyDescent="0.3">
      <c r="A144" s="11" t="s">
        <v>301</v>
      </c>
      <c r="C144" s="11" t="s">
        <v>304</v>
      </c>
      <c r="D144" s="11" t="s">
        <v>338</v>
      </c>
      <c r="E144" s="11" t="s">
        <v>303</v>
      </c>
      <c r="F144" s="11">
        <v>1</v>
      </c>
      <c r="G144" s="11">
        <v>50</v>
      </c>
      <c r="H144" s="11">
        <v>50</v>
      </c>
      <c r="I144" s="12">
        <v>1.86</v>
      </c>
      <c r="J144" s="12">
        <f t="shared" si="5"/>
        <v>93</v>
      </c>
      <c r="K144" s="11" t="s">
        <v>14</v>
      </c>
      <c r="L144" s="15"/>
      <c r="N144" s="14">
        <v>41794</v>
      </c>
    </row>
    <row r="145" spans="1:15" s="11" customFormat="1" ht="14.4" customHeight="1" x14ac:dyDescent="0.3">
      <c r="A145" s="11" t="s">
        <v>301</v>
      </c>
      <c r="C145" s="11" t="s">
        <v>305</v>
      </c>
      <c r="D145" s="11" t="s">
        <v>339</v>
      </c>
      <c r="E145" s="11" t="s">
        <v>306</v>
      </c>
      <c r="F145" s="11">
        <v>1</v>
      </c>
      <c r="G145" s="11">
        <v>30</v>
      </c>
      <c r="H145" s="11">
        <v>30</v>
      </c>
      <c r="I145" s="12">
        <v>5.69</v>
      </c>
      <c r="J145" s="12">
        <f t="shared" si="5"/>
        <v>170.70000000000002</v>
      </c>
      <c r="K145" s="11" t="s">
        <v>14</v>
      </c>
      <c r="L145" s="15"/>
      <c r="N145" s="14">
        <v>41794</v>
      </c>
    </row>
    <row r="146" spans="1:15" s="11" customFormat="1" ht="14.4" customHeight="1" x14ac:dyDescent="0.3">
      <c r="I146" s="12"/>
      <c r="J146" s="12"/>
      <c r="L146" s="15"/>
      <c r="O146" s="12">
        <f>SUM(J98:J146)</f>
        <v>1577.42</v>
      </c>
    </row>
    <row r="147" spans="1:15" s="11" customFormat="1" ht="14.4" customHeight="1" x14ac:dyDescent="0.3">
      <c r="I147" s="12"/>
      <c r="J147" s="12"/>
      <c r="L147" s="15"/>
    </row>
    <row r="148" spans="1:15" s="11" customFormat="1" ht="14.4" customHeight="1" x14ac:dyDescent="0.3">
      <c r="A148" s="11" t="s">
        <v>111</v>
      </c>
      <c r="I148" s="12"/>
      <c r="L148" s="17"/>
    </row>
    <row r="149" spans="1:15" s="11" customFormat="1" x14ac:dyDescent="0.3">
      <c r="C149" s="11" t="s">
        <v>113</v>
      </c>
      <c r="D149" s="11">
        <v>1</v>
      </c>
      <c r="E149" s="16" t="s">
        <v>112</v>
      </c>
      <c r="F149" s="16">
        <v>1</v>
      </c>
      <c r="G149" s="16">
        <v>1</v>
      </c>
      <c r="H149" s="16">
        <v>1</v>
      </c>
      <c r="I149" s="12">
        <v>90.23</v>
      </c>
      <c r="K149" s="11" t="s">
        <v>15</v>
      </c>
      <c r="L149" s="17"/>
    </row>
    <row r="150" spans="1:15" s="11" customFormat="1" ht="14.4" customHeight="1" x14ac:dyDescent="0.3">
      <c r="C150" s="11" t="s">
        <v>163</v>
      </c>
      <c r="D150" s="11">
        <v>50</v>
      </c>
      <c r="E150" s="11" t="s">
        <v>165</v>
      </c>
      <c r="F150" s="11">
        <v>1</v>
      </c>
      <c r="G150" s="11" t="s">
        <v>164</v>
      </c>
      <c r="H150" s="11">
        <v>50</v>
      </c>
      <c r="I150" s="12">
        <v>10.65</v>
      </c>
      <c r="K150" s="11" t="s">
        <v>15</v>
      </c>
      <c r="L150" s="17"/>
    </row>
    <row r="151" spans="1:15" s="11" customFormat="1" x14ac:dyDescent="0.3">
      <c r="C151" s="11" t="s">
        <v>168</v>
      </c>
      <c r="E151" s="16" t="s">
        <v>350</v>
      </c>
      <c r="I151" s="12"/>
      <c r="K151" s="11" t="s">
        <v>129</v>
      </c>
      <c r="L151" s="17"/>
      <c r="O151" s="11">
        <f>SUM(J149:J150)</f>
        <v>0</v>
      </c>
    </row>
    <row r="152" spans="1:15" s="11" customFormat="1" ht="14.4" customHeight="1" thickBot="1" x14ac:dyDescent="0.35">
      <c r="I152" s="12"/>
      <c r="L152" s="17"/>
    </row>
    <row r="153" spans="1:15" s="11" customFormat="1" ht="53.4" thickBot="1" x14ac:dyDescent="0.35">
      <c r="C153" s="38" t="s">
        <v>213</v>
      </c>
      <c r="D153" s="38">
        <v>10</v>
      </c>
      <c r="E153" s="38" t="s">
        <v>214</v>
      </c>
      <c r="F153" s="11">
        <v>1</v>
      </c>
      <c r="G153" s="11">
        <v>20</v>
      </c>
      <c r="H153" s="39">
        <v>3</v>
      </c>
      <c r="I153" s="12">
        <v>5.81</v>
      </c>
      <c r="J153" s="11">
        <f>I153*3</f>
        <v>17.43</v>
      </c>
      <c r="K153" s="11" t="s">
        <v>147</v>
      </c>
      <c r="L153" s="17"/>
      <c r="N153" s="14">
        <v>41789</v>
      </c>
    </row>
    <row r="154" spans="1:15" s="11" customFormat="1" x14ac:dyDescent="0.3">
      <c r="C154" s="11" t="s">
        <v>259</v>
      </c>
      <c r="D154" s="11">
        <v>25</v>
      </c>
      <c r="E154" s="16" t="s">
        <v>260</v>
      </c>
      <c r="F154" s="11">
        <v>2</v>
      </c>
      <c r="G154" s="11">
        <v>50</v>
      </c>
      <c r="H154" s="11">
        <v>2</v>
      </c>
      <c r="I154" s="12">
        <v>9.23</v>
      </c>
      <c r="J154" s="11">
        <f>I154*H154</f>
        <v>18.46</v>
      </c>
      <c r="K154" s="11" t="s">
        <v>147</v>
      </c>
      <c r="L154" s="17"/>
      <c r="N154" s="14">
        <v>41789</v>
      </c>
    </row>
    <row r="155" spans="1:15" s="11" customFormat="1" x14ac:dyDescent="0.3">
      <c r="C155" s="11" t="s">
        <v>261</v>
      </c>
      <c r="D155" s="11">
        <v>1</v>
      </c>
      <c r="E155" s="16" t="s">
        <v>262</v>
      </c>
      <c r="F155" s="11">
        <v>1</v>
      </c>
      <c r="G155" s="11">
        <v>1</v>
      </c>
      <c r="H155" s="11">
        <v>1</v>
      </c>
      <c r="I155" s="12">
        <v>29.85</v>
      </c>
      <c r="J155" s="11">
        <f>I155*H155</f>
        <v>29.85</v>
      </c>
      <c r="K155" s="11" t="s">
        <v>147</v>
      </c>
      <c r="L155" s="17"/>
      <c r="N155" s="14">
        <v>41789</v>
      </c>
    </row>
    <row r="156" spans="1:15" s="11" customFormat="1" x14ac:dyDescent="0.3">
      <c r="I156" s="12"/>
      <c r="L156" s="17"/>
    </row>
    <row r="157" spans="1:15" s="11" customFormat="1" ht="14.4" customHeight="1" x14ac:dyDescent="0.3">
      <c r="C157" s="11" t="s">
        <v>175</v>
      </c>
      <c r="I157" s="12"/>
      <c r="L157" s="17"/>
    </row>
    <row r="158" spans="1:15" s="11" customFormat="1" x14ac:dyDescent="0.3">
      <c r="I158" s="12"/>
      <c r="L158" s="17"/>
    </row>
    <row r="159" spans="1:15" s="11" customFormat="1" x14ac:dyDescent="0.3">
      <c r="I159" s="12"/>
      <c r="L159" s="17"/>
    </row>
    <row r="160" spans="1:15" s="11" customFormat="1" x14ac:dyDescent="0.3">
      <c r="A160" s="11" t="s">
        <v>522</v>
      </c>
      <c r="I160" s="12"/>
      <c r="L160" s="17"/>
    </row>
    <row r="161" spans="1:12" s="11" customFormat="1" x14ac:dyDescent="0.3">
      <c r="A161" s="11" t="s">
        <v>463</v>
      </c>
      <c r="C161" s="11" t="s">
        <v>467</v>
      </c>
      <c r="D161" s="11" t="s">
        <v>410</v>
      </c>
      <c r="E161" s="11" t="s">
        <v>379</v>
      </c>
      <c r="G161" s="11">
        <v>1</v>
      </c>
      <c r="I161" s="12"/>
      <c r="L161" s="17"/>
    </row>
    <row r="162" spans="1:12" s="11" customFormat="1" x14ac:dyDescent="0.3">
      <c r="A162" s="11" t="s">
        <v>463</v>
      </c>
      <c r="C162" s="11" t="s">
        <v>468</v>
      </c>
      <c r="D162" s="11" t="s">
        <v>484</v>
      </c>
      <c r="E162" s="11" t="s">
        <v>469</v>
      </c>
      <c r="G162" s="11">
        <v>1</v>
      </c>
      <c r="I162" s="12"/>
      <c r="L162" s="17"/>
    </row>
    <row r="163" spans="1:12" s="11" customFormat="1" x14ac:dyDescent="0.3">
      <c r="A163" s="11" t="s">
        <v>463</v>
      </c>
      <c r="C163" s="11" t="s">
        <v>470</v>
      </c>
      <c r="E163" s="11" t="s">
        <v>10</v>
      </c>
      <c r="G163" s="11">
        <v>1</v>
      </c>
      <c r="I163" s="12"/>
      <c r="L163" s="17"/>
    </row>
    <row r="164" spans="1:12" s="11" customFormat="1" x14ac:dyDescent="0.3">
      <c r="A164" s="11" t="s">
        <v>472</v>
      </c>
      <c r="C164" s="11" t="s">
        <v>471</v>
      </c>
      <c r="D164" s="16" t="s">
        <v>439</v>
      </c>
      <c r="E164" s="11" t="s">
        <v>379</v>
      </c>
      <c r="G164" s="11">
        <v>1</v>
      </c>
      <c r="I164" s="12"/>
      <c r="L164" s="17"/>
    </row>
    <row r="165" spans="1:12" s="11" customFormat="1" x14ac:dyDescent="0.3">
      <c r="A165" s="11" t="s">
        <v>472</v>
      </c>
      <c r="C165" s="11" t="s">
        <v>473</v>
      </c>
      <c r="D165" s="11" t="s">
        <v>458</v>
      </c>
      <c r="E165" s="11" t="s">
        <v>379</v>
      </c>
      <c r="G165" s="11">
        <v>1</v>
      </c>
      <c r="I165" s="12"/>
      <c r="L165" s="17"/>
    </row>
    <row r="166" spans="1:12" s="11" customFormat="1" x14ac:dyDescent="0.3">
      <c r="A166" s="11" t="s">
        <v>474</v>
      </c>
      <c r="C166" s="11" t="s">
        <v>468</v>
      </c>
      <c r="D166" s="11" t="s">
        <v>484</v>
      </c>
      <c r="E166" s="11" t="s">
        <v>469</v>
      </c>
      <c r="G166" s="11">
        <v>2</v>
      </c>
      <c r="I166" s="12"/>
      <c r="L166" s="17"/>
    </row>
    <row r="167" spans="1:12" s="11" customFormat="1" x14ac:dyDescent="0.3">
      <c r="A167" s="11" t="s">
        <v>474</v>
      </c>
      <c r="C167" s="11" t="s">
        <v>488</v>
      </c>
      <c r="D167" s="16" t="s">
        <v>431</v>
      </c>
      <c r="E167" s="11" t="s">
        <v>379</v>
      </c>
      <c r="G167" s="11">
        <v>2</v>
      </c>
      <c r="I167" s="12"/>
      <c r="L167" s="17"/>
    </row>
    <row r="168" spans="1:12" s="11" customFormat="1" x14ac:dyDescent="0.3">
      <c r="A168" s="11" t="s">
        <v>474</v>
      </c>
      <c r="C168" s="11" t="s">
        <v>475</v>
      </c>
      <c r="G168" s="11">
        <v>2</v>
      </c>
      <c r="I168" s="12"/>
      <c r="L168" s="17"/>
    </row>
    <row r="169" spans="1:12" s="11" customFormat="1" x14ac:dyDescent="0.3">
      <c r="A169" s="11" t="s">
        <v>476</v>
      </c>
      <c r="C169" s="11" t="s">
        <v>477</v>
      </c>
      <c r="D169" s="16" t="s">
        <v>409</v>
      </c>
      <c r="E169" s="11" t="s">
        <v>379</v>
      </c>
      <c r="G169" s="11">
        <v>1</v>
      </c>
      <c r="I169" s="12"/>
      <c r="L169" s="17"/>
    </row>
    <row r="170" spans="1:12" s="11" customFormat="1" x14ac:dyDescent="0.3">
      <c r="A170" s="11" t="s">
        <v>476</v>
      </c>
      <c r="C170" s="11" t="s">
        <v>480</v>
      </c>
      <c r="D170" s="11" t="s">
        <v>461</v>
      </c>
      <c r="E170" s="11" t="s">
        <v>379</v>
      </c>
      <c r="G170" s="11">
        <v>1</v>
      </c>
      <c r="I170" s="12"/>
      <c r="L170" s="17"/>
    </row>
    <row r="171" spans="1:12" s="11" customFormat="1" x14ac:dyDescent="0.3">
      <c r="A171" s="11" t="s">
        <v>476</v>
      </c>
      <c r="C171" s="11" t="s">
        <v>468</v>
      </c>
      <c r="D171" s="11" t="s">
        <v>484</v>
      </c>
      <c r="E171" s="11" t="s">
        <v>469</v>
      </c>
      <c r="G171" s="11">
        <v>1</v>
      </c>
      <c r="H171" s="11">
        <v>0</v>
      </c>
      <c r="I171" s="12"/>
      <c r="L171" s="17"/>
    </row>
    <row r="172" spans="1:12" s="11" customFormat="1" x14ac:dyDescent="0.3">
      <c r="A172" s="11" t="s">
        <v>476</v>
      </c>
      <c r="C172" s="11" t="s">
        <v>471</v>
      </c>
      <c r="D172" s="16" t="s">
        <v>439</v>
      </c>
      <c r="E172" s="11" t="s">
        <v>379</v>
      </c>
      <c r="G172" s="11">
        <v>1</v>
      </c>
      <c r="I172" s="12"/>
      <c r="L172" s="17"/>
    </row>
    <row r="173" spans="1:12" s="11" customFormat="1" x14ac:dyDescent="0.3">
      <c r="A173" s="11" t="s">
        <v>476</v>
      </c>
      <c r="C173" s="11" t="s">
        <v>481</v>
      </c>
      <c r="G173" s="11">
        <v>1</v>
      </c>
      <c r="I173" s="12"/>
      <c r="L173" s="17"/>
    </row>
    <row r="174" spans="1:12" s="11" customFormat="1" x14ac:dyDescent="0.3">
      <c r="A174" s="11" t="s">
        <v>433</v>
      </c>
      <c r="C174" s="11" t="s">
        <v>430</v>
      </c>
      <c r="D174" s="11" t="s">
        <v>478</v>
      </c>
      <c r="E174" s="11" t="s">
        <v>84</v>
      </c>
      <c r="G174" s="11">
        <v>2</v>
      </c>
      <c r="I174" s="12"/>
      <c r="L174" s="17"/>
    </row>
    <row r="175" spans="1:12" s="11" customFormat="1" x14ac:dyDescent="0.3">
      <c r="A175" s="11" t="s">
        <v>433</v>
      </c>
      <c r="C175" s="11" t="s">
        <v>432</v>
      </c>
      <c r="D175" s="11" t="s">
        <v>479</v>
      </c>
      <c r="E175" s="11" t="s">
        <v>84</v>
      </c>
      <c r="G175" s="11">
        <v>1</v>
      </c>
      <c r="I175" s="12"/>
      <c r="L175" s="17"/>
    </row>
    <row r="176" spans="1:12" s="11" customFormat="1" x14ac:dyDescent="0.3">
      <c r="A176" s="11" t="s">
        <v>482</v>
      </c>
      <c r="C176" s="11" t="s">
        <v>480</v>
      </c>
      <c r="D176" s="11" t="s">
        <v>461</v>
      </c>
      <c r="E176" s="11" t="s">
        <v>379</v>
      </c>
      <c r="G176" s="11">
        <v>1</v>
      </c>
      <c r="H176" s="11">
        <v>0</v>
      </c>
      <c r="I176" s="12"/>
      <c r="L176" s="17"/>
    </row>
    <row r="177" spans="1:12" s="11" customFormat="1" x14ac:dyDescent="0.3">
      <c r="A177" s="11" t="s">
        <v>482</v>
      </c>
      <c r="C177" s="11" t="s">
        <v>477</v>
      </c>
      <c r="D177" s="16" t="s">
        <v>409</v>
      </c>
      <c r="E177" s="11" t="s">
        <v>379</v>
      </c>
      <c r="G177" s="11">
        <v>1</v>
      </c>
      <c r="I177" s="12"/>
      <c r="L177" s="17"/>
    </row>
    <row r="178" spans="1:12" s="11" customFormat="1" x14ac:dyDescent="0.3">
      <c r="A178" s="11" t="s">
        <v>482</v>
      </c>
      <c r="C178" s="11" t="s">
        <v>468</v>
      </c>
      <c r="D178" s="11" t="s">
        <v>484</v>
      </c>
      <c r="E178" s="11" t="s">
        <v>469</v>
      </c>
      <c r="G178" s="11">
        <v>2</v>
      </c>
      <c r="I178" s="12">
        <v>14.65</v>
      </c>
      <c r="L178" s="17"/>
    </row>
    <row r="179" spans="1:12" s="11" customFormat="1" x14ac:dyDescent="0.3">
      <c r="A179" s="11" t="s">
        <v>482</v>
      </c>
      <c r="C179" s="11" t="s">
        <v>471</v>
      </c>
      <c r="D179" s="16" t="s">
        <v>439</v>
      </c>
      <c r="E179" s="11" t="s">
        <v>379</v>
      </c>
      <c r="G179" s="11">
        <v>1</v>
      </c>
      <c r="I179" s="12"/>
      <c r="L179" s="17"/>
    </row>
    <row r="180" spans="1:12" s="11" customFormat="1" x14ac:dyDescent="0.3">
      <c r="A180" s="11" t="s">
        <v>482</v>
      </c>
      <c r="C180" s="11" t="s">
        <v>488</v>
      </c>
      <c r="D180" s="16" t="s">
        <v>431</v>
      </c>
      <c r="E180" s="11" t="s">
        <v>379</v>
      </c>
      <c r="G180" s="11">
        <v>1</v>
      </c>
      <c r="I180" s="12"/>
      <c r="L180" s="17"/>
    </row>
    <row r="181" spans="1:12" s="11" customFormat="1" x14ac:dyDescent="0.3">
      <c r="A181" s="11" t="s">
        <v>486</v>
      </c>
      <c r="C181" s="11" t="s">
        <v>488</v>
      </c>
      <c r="D181" s="16" t="s">
        <v>431</v>
      </c>
      <c r="E181" s="11" t="s">
        <v>379</v>
      </c>
      <c r="G181" s="11">
        <v>1</v>
      </c>
      <c r="I181" s="12"/>
      <c r="L181" s="17"/>
    </row>
    <row r="182" spans="1:12" s="11" customFormat="1" x14ac:dyDescent="0.3">
      <c r="A182" s="11" t="s">
        <v>486</v>
      </c>
      <c r="C182" s="11" t="s">
        <v>471</v>
      </c>
      <c r="D182" s="16" t="s">
        <v>439</v>
      </c>
      <c r="E182" s="11" t="s">
        <v>379</v>
      </c>
      <c r="G182" s="11">
        <v>1</v>
      </c>
      <c r="I182" s="12"/>
      <c r="L182" s="17"/>
    </row>
    <row r="183" spans="1:12" s="11" customFormat="1" x14ac:dyDescent="0.3">
      <c r="A183" s="11" t="s">
        <v>486</v>
      </c>
      <c r="C183" s="11" t="s">
        <v>483</v>
      </c>
      <c r="D183" s="16" t="s">
        <v>438</v>
      </c>
      <c r="E183" s="11" t="s">
        <v>379</v>
      </c>
      <c r="G183" s="11">
        <v>3</v>
      </c>
      <c r="I183" s="12"/>
      <c r="L183" s="17"/>
    </row>
    <row r="184" spans="1:12" s="11" customFormat="1" x14ac:dyDescent="0.3">
      <c r="A184" s="11" t="s">
        <v>486</v>
      </c>
      <c r="C184" s="11" t="s">
        <v>468</v>
      </c>
      <c r="D184" s="11" t="s">
        <v>484</v>
      </c>
      <c r="E184" s="11" t="s">
        <v>469</v>
      </c>
      <c r="G184" s="11">
        <v>1</v>
      </c>
      <c r="I184" s="12"/>
      <c r="L184" s="17"/>
    </row>
    <row r="185" spans="1:12" s="11" customFormat="1" x14ac:dyDescent="0.3">
      <c r="A185" s="11" t="s">
        <v>486</v>
      </c>
      <c r="C185" s="11" t="s">
        <v>477</v>
      </c>
      <c r="D185" s="16" t="s">
        <v>409</v>
      </c>
      <c r="E185" s="11" t="s">
        <v>379</v>
      </c>
      <c r="G185" s="11">
        <v>2</v>
      </c>
      <c r="I185" s="12"/>
      <c r="L185" s="17"/>
    </row>
    <row r="186" spans="1:12" s="11" customFormat="1" x14ac:dyDescent="0.3">
      <c r="A186" s="11" t="s">
        <v>485</v>
      </c>
      <c r="C186" s="11" t="s">
        <v>477</v>
      </c>
      <c r="D186" s="16" t="s">
        <v>409</v>
      </c>
      <c r="E186" s="11" t="s">
        <v>379</v>
      </c>
      <c r="G186" s="11">
        <v>1</v>
      </c>
      <c r="I186" s="12"/>
      <c r="L186" s="17"/>
    </row>
    <row r="187" spans="1:12" s="11" customFormat="1" x14ac:dyDescent="0.3">
      <c r="A187" s="11" t="s">
        <v>485</v>
      </c>
      <c r="C187" s="11" t="s">
        <v>487</v>
      </c>
      <c r="D187" s="16" t="s">
        <v>460</v>
      </c>
      <c r="E187" s="11" t="s">
        <v>379</v>
      </c>
      <c r="G187" s="11">
        <v>1</v>
      </c>
      <c r="I187" s="12"/>
      <c r="L187" s="17"/>
    </row>
    <row r="188" spans="1:12" s="11" customFormat="1" x14ac:dyDescent="0.3">
      <c r="A188" s="11" t="s">
        <v>485</v>
      </c>
      <c r="C188" s="27" t="s">
        <v>495</v>
      </c>
      <c r="D188" s="16" t="s">
        <v>413</v>
      </c>
      <c r="E188" s="11" t="s">
        <v>379</v>
      </c>
      <c r="F188" s="16" t="s">
        <v>412</v>
      </c>
      <c r="G188" s="11">
        <v>1</v>
      </c>
      <c r="I188" s="12"/>
      <c r="L188" s="17"/>
    </row>
    <row r="189" spans="1:12" s="11" customFormat="1" x14ac:dyDescent="0.3">
      <c r="A189" s="11" t="s">
        <v>489</v>
      </c>
      <c r="C189" s="11" t="s">
        <v>477</v>
      </c>
      <c r="D189" s="16" t="s">
        <v>409</v>
      </c>
      <c r="E189" s="11" t="s">
        <v>379</v>
      </c>
      <c r="G189" s="11">
        <v>3</v>
      </c>
      <c r="I189" s="12"/>
      <c r="L189" s="17"/>
    </row>
    <row r="190" spans="1:12" s="11" customFormat="1" x14ac:dyDescent="0.3">
      <c r="A190" s="11" t="s">
        <v>489</v>
      </c>
      <c r="C190" s="11" t="s">
        <v>468</v>
      </c>
      <c r="D190" s="11" t="s">
        <v>484</v>
      </c>
      <c r="E190" s="11" t="s">
        <v>469</v>
      </c>
      <c r="G190" s="11">
        <v>1</v>
      </c>
      <c r="I190" s="12"/>
      <c r="L190" s="17"/>
    </row>
    <row r="191" spans="1:12" s="11" customFormat="1" x14ac:dyDescent="0.3">
      <c r="A191" s="11" t="s">
        <v>489</v>
      </c>
      <c r="C191" s="11" t="s">
        <v>437</v>
      </c>
      <c r="D191" s="11" t="s">
        <v>490</v>
      </c>
      <c r="E191" s="11" t="s">
        <v>84</v>
      </c>
      <c r="G191" s="11">
        <v>2</v>
      </c>
      <c r="I191" s="12"/>
      <c r="L191" s="17"/>
    </row>
    <row r="192" spans="1:12" s="11" customFormat="1" x14ac:dyDescent="0.3">
      <c r="A192" s="11" t="s">
        <v>489</v>
      </c>
      <c r="C192" s="11" t="s">
        <v>471</v>
      </c>
      <c r="D192" s="16" t="s">
        <v>439</v>
      </c>
      <c r="E192" s="11" t="s">
        <v>379</v>
      </c>
      <c r="G192" s="11">
        <v>3</v>
      </c>
      <c r="I192" s="12"/>
      <c r="L192" s="17"/>
    </row>
    <row r="193" spans="1:12" s="11" customFormat="1" x14ac:dyDescent="0.3">
      <c r="A193" s="11" t="s">
        <v>489</v>
      </c>
      <c r="C193" s="11" t="s">
        <v>480</v>
      </c>
      <c r="D193" s="11" t="s">
        <v>461</v>
      </c>
      <c r="E193" s="11" t="s">
        <v>379</v>
      </c>
      <c r="G193" s="11">
        <v>2</v>
      </c>
      <c r="I193" s="12"/>
      <c r="L193" s="17"/>
    </row>
    <row r="194" spans="1:12" s="11" customFormat="1" x14ac:dyDescent="0.3">
      <c r="A194" s="11" t="s">
        <v>492</v>
      </c>
      <c r="C194" s="11" t="s">
        <v>437</v>
      </c>
      <c r="D194" s="11" t="s">
        <v>490</v>
      </c>
      <c r="E194" s="11" t="s">
        <v>84</v>
      </c>
      <c r="G194" s="11">
        <v>2</v>
      </c>
      <c r="I194" s="12"/>
      <c r="L194" s="17"/>
    </row>
    <row r="195" spans="1:12" s="11" customFormat="1" x14ac:dyDescent="0.3">
      <c r="A195" s="11" t="s">
        <v>492</v>
      </c>
      <c r="C195" s="11" t="s">
        <v>471</v>
      </c>
      <c r="D195" s="16" t="s">
        <v>439</v>
      </c>
      <c r="E195" s="11" t="s">
        <v>379</v>
      </c>
      <c r="G195" s="11">
        <v>3</v>
      </c>
      <c r="I195" s="12"/>
      <c r="L195" s="17"/>
    </row>
    <row r="196" spans="1:12" s="11" customFormat="1" x14ac:dyDescent="0.3">
      <c r="I196" s="12"/>
      <c r="L196" s="17"/>
    </row>
    <row r="197" spans="1:12" s="11" customFormat="1" x14ac:dyDescent="0.3">
      <c r="A197" s="11" t="s">
        <v>510</v>
      </c>
      <c r="C197" s="16" t="s">
        <v>411</v>
      </c>
      <c r="D197" s="16" t="s">
        <v>410</v>
      </c>
      <c r="E197" s="11" t="s">
        <v>379</v>
      </c>
      <c r="I197" s="12"/>
      <c r="L197" s="17"/>
    </row>
    <row r="198" spans="1:12" s="11" customFormat="1" x14ac:dyDescent="0.3">
      <c r="A198" s="11" t="s">
        <v>510</v>
      </c>
      <c r="C198" s="16" t="s">
        <v>491</v>
      </c>
      <c r="D198" s="11" t="s">
        <v>462</v>
      </c>
      <c r="E198" s="11" t="s">
        <v>379</v>
      </c>
      <c r="G198" s="11">
        <v>2</v>
      </c>
      <c r="I198" s="12"/>
      <c r="L198" s="17"/>
    </row>
    <row r="199" spans="1:12" s="11" customFormat="1" x14ac:dyDescent="0.3">
      <c r="A199" s="11" t="s">
        <v>510</v>
      </c>
      <c r="C199" s="11" t="s">
        <v>471</v>
      </c>
      <c r="D199" s="16" t="s">
        <v>439</v>
      </c>
      <c r="E199" s="11" t="s">
        <v>379</v>
      </c>
      <c r="G199" s="11">
        <v>4</v>
      </c>
      <c r="I199" s="12"/>
      <c r="L199" s="17"/>
    </row>
    <row r="200" spans="1:12" s="11" customFormat="1" x14ac:dyDescent="0.3">
      <c r="A200" s="11" t="s">
        <v>510</v>
      </c>
      <c r="C200" s="11" t="s">
        <v>483</v>
      </c>
      <c r="D200" s="16" t="s">
        <v>438</v>
      </c>
      <c r="E200" s="11" t="s">
        <v>379</v>
      </c>
      <c r="G200" s="11">
        <v>4</v>
      </c>
      <c r="I200" s="12"/>
      <c r="L200" s="17"/>
    </row>
    <row r="201" spans="1:12" s="11" customFormat="1" x14ac:dyDescent="0.3">
      <c r="A201" s="11" t="s">
        <v>510</v>
      </c>
      <c r="C201" s="11" t="s">
        <v>477</v>
      </c>
      <c r="D201" s="16" t="s">
        <v>409</v>
      </c>
      <c r="E201" s="11" t="s">
        <v>379</v>
      </c>
      <c r="G201" s="11">
        <v>2</v>
      </c>
      <c r="I201" s="12"/>
      <c r="L201" s="17"/>
    </row>
    <row r="202" spans="1:12" s="11" customFormat="1" x14ac:dyDescent="0.3">
      <c r="I202" s="12"/>
      <c r="L202" s="17"/>
    </row>
    <row r="203" spans="1:12" s="11" customFormat="1" x14ac:dyDescent="0.3">
      <c r="A203" s="11" t="s">
        <v>421</v>
      </c>
      <c r="C203" s="40" t="s">
        <v>422</v>
      </c>
      <c r="D203" s="11" t="s">
        <v>499</v>
      </c>
      <c r="E203" s="40" t="s">
        <v>469</v>
      </c>
      <c r="G203" s="11">
        <v>1</v>
      </c>
      <c r="I203" s="12"/>
      <c r="L203" s="17"/>
    </row>
    <row r="204" spans="1:12" s="11" customFormat="1" x14ac:dyDescent="0.3">
      <c r="A204" s="11" t="s">
        <v>421</v>
      </c>
      <c r="C204" s="11" t="s">
        <v>425</v>
      </c>
      <c r="D204" s="11" t="s">
        <v>496</v>
      </c>
      <c r="E204" s="11" t="s">
        <v>84</v>
      </c>
      <c r="G204" s="11">
        <v>2</v>
      </c>
      <c r="I204" s="12"/>
      <c r="L204" s="17"/>
    </row>
    <row r="205" spans="1:12" s="11" customFormat="1" x14ac:dyDescent="0.3">
      <c r="A205" s="11" t="s">
        <v>421</v>
      </c>
      <c r="C205" s="11" t="s">
        <v>426</v>
      </c>
      <c r="D205" s="11" t="s">
        <v>497</v>
      </c>
      <c r="E205" s="11" t="s">
        <v>84</v>
      </c>
      <c r="G205" s="11">
        <v>3</v>
      </c>
      <c r="I205" s="12">
        <v>72.77</v>
      </c>
      <c r="J205" s="12">
        <v>72.77</v>
      </c>
      <c r="L205" s="17"/>
    </row>
    <row r="206" spans="1:12" s="11" customFormat="1" x14ac:dyDescent="0.3">
      <c r="A206" s="11" t="s">
        <v>421</v>
      </c>
      <c r="C206" s="11" t="s">
        <v>427</v>
      </c>
      <c r="D206" s="11" t="s">
        <v>498</v>
      </c>
      <c r="E206" s="11" t="s">
        <v>84</v>
      </c>
      <c r="G206" s="11">
        <v>3</v>
      </c>
      <c r="I206" s="12"/>
      <c r="L206" s="17"/>
    </row>
    <row r="207" spans="1:12" s="11" customFormat="1" x14ac:dyDescent="0.3">
      <c r="A207" s="11" t="s">
        <v>421</v>
      </c>
      <c r="C207" s="11" t="s">
        <v>428</v>
      </c>
      <c r="D207" s="16" t="s">
        <v>500</v>
      </c>
      <c r="E207" s="11" t="s">
        <v>429</v>
      </c>
      <c r="G207" s="11">
        <v>3</v>
      </c>
      <c r="I207" s="12">
        <v>11.37</v>
      </c>
      <c r="L207" s="17"/>
    </row>
    <row r="208" spans="1:12" s="11" customFormat="1" x14ac:dyDescent="0.3">
      <c r="A208" s="11" t="s">
        <v>421</v>
      </c>
      <c r="C208" s="11" t="s">
        <v>424</v>
      </c>
      <c r="D208" s="11" t="s">
        <v>501</v>
      </c>
      <c r="E208" s="11" t="s">
        <v>84</v>
      </c>
      <c r="G208" s="11">
        <v>1</v>
      </c>
      <c r="I208" s="12">
        <v>1.42</v>
      </c>
      <c r="L208" s="17"/>
    </row>
    <row r="209" spans="1:14" s="11" customFormat="1" x14ac:dyDescent="0.3">
      <c r="I209" s="12">
        <v>7.21</v>
      </c>
      <c r="L209" s="17"/>
    </row>
    <row r="210" spans="1:14" s="11" customFormat="1" x14ac:dyDescent="0.3">
      <c r="A210" s="11" t="s">
        <v>434</v>
      </c>
      <c r="C210" s="11" t="s">
        <v>435</v>
      </c>
      <c r="D210" s="11" t="s">
        <v>494</v>
      </c>
      <c r="E210" s="11" t="s">
        <v>84</v>
      </c>
      <c r="G210" s="11">
        <v>6</v>
      </c>
      <c r="I210" s="12">
        <v>1.7</v>
      </c>
      <c r="L210" s="17"/>
    </row>
    <row r="211" spans="1:14" s="11" customFormat="1" x14ac:dyDescent="0.3">
      <c r="A211" s="11" t="s">
        <v>434</v>
      </c>
      <c r="C211" s="11" t="s">
        <v>436</v>
      </c>
      <c r="D211" s="11" t="s">
        <v>493</v>
      </c>
      <c r="E211" s="11" t="s">
        <v>84</v>
      </c>
      <c r="G211" s="11">
        <v>7</v>
      </c>
      <c r="I211" s="12">
        <v>7.48</v>
      </c>
      <c r="L211" s="17"/>
    </row>
    <row r="212" spans="1:14" s="11" customFormat="1" x14ac:dyDescent="0.3">
      <c r="I212" s="12"/>
      <c r="L212" s="17"/>
    </row>
    <row r="213" spans="1:14" s="11" customFormat="1" x14ac:dyDescent="0.3">
      <c r="A213" s="11" t="s">
        <v>442</v>
      </c>
      <c r="C213" s="11" t="s">
        <v>446</v>
      </c>
      <c r="D213" s="11" t="s">
        <v>447</v>
      </c>
      <c r="E213" s="11" t="s">
        <v>379</v>
      </c>
      <c r="G213" s="11">
        <v>1</v>
      </c>
      <c r="I213" s="12"/>
      <c r="L213" s="17"/>
    </row>
    <row r="214" spans="1:14" s="11" customFormat="1" x14ac:dyDescent="0.3">
      <c r="A214" s="11" t="s">
        <v>442</v>
      </c>
      <c r="C214" s="11" t="s">
        <v>448</v>
      </c>
      <c r="D214" s="11" t="s">
        <v>449</v>
      </c>
      <c r="E214" s="11" t="s">
        <v>379</v>
      </c>
      <c r="G214" s="11">
        <v>1</v>
      </c>
      <c r="I214" s="12"/>
      <c r="L214" s="17"/>
    </row>
    <row r="215" spans="1:14" s="11" customFormat="1" x14ac:dyDescent="0.3">
      <c r="A215" s="11" t="s">
        <v>442</v>
      </c>
      <c r="C215" s="11" t="s">
        <v>450</v>
      </c>
      <c r="D215" s="11" t="s">
        <v>451</v>
      </c>
      <c r="E215" s="11" t="s">
        <v>379</v>
      </c>
      <c r="G215" s="11">
        <v>1</v>
      </c>
      <c r="I215" s="12">
        <v>27</v>
      </c>
      <c r="L215" s="17"/>
    </row>
    <row r="216" spans="1:14" s="11" customFormat="1" x14ac:dyDescent="0.3">
      <c r="A216" s="11" t="s">
        <v>442</v>
      </c>
      <c r="C216" s="11" t="s">
        <v>452</v>
      </c>
      <c r="D216" s="11" t="s">
        <v>453</v>
      </c>
      <c r="E216" s="11" t="s">
        <v>379</v>
      </c>
      <c r="G216" s="11">
        <v>1</v>
      </c>
      <c r="I216" s="12"/>
      <c r="L216" s="17"/>
    </row>
    <row r="217" spans="1:14" s="11" customFormat="1" x14ac:dyDescent="0.3">
      <c r="A217" s="11" t="s">
        <v>442</v>
      </c>
      <c r="C217" s="11" t="s">
        <v>454</v>
      </c>
      <c r="D217" s="11" t="s">
        <v>455</v>
      </c>
      <c r="E217" s="11" t="s">
        <v>379</v>
      </c>
      <c r="G217" s="11">
        <v>1</v>
      </c>
      <c r="I217" s="12"/>
      <c r="L217" s="17"/>
    </row>
    <row r="218" spans="1:14" s="11" customFormat="1" x14ac:dyDescent="0.3">
      <c r="A218" s="11" t="s">
        <v>442</v>
      </c>
      <c r="C218" s="11" t="s">
        <v>456</v>
      </c>
      <c r="D218" s="11" t="s">
        <v>457</v>
      </c>
      <c r="E218" s="11" t="s">
        <v>379</v>
      </c>
      <c r="G218" s="11">
        <v>1</v>
      </c>
      <c r="I218" s="12"/>
      <c r="L218" s="17"/>
    </row>
    <row r="219" spans="1:14" s="11" customFormat="1" x14ac:dyDescent="0.3">
      <c r="I219" s="12"/>
      <c r="L219" s="17"/>
    </row>
    <row r="220" spans="1:14" s="11" customFormat="1" x14ac:dyDescent="0.3">
      <c r="A220" s="11" t="s">
        <v>385</v>
      </c>
      <c r="C220" s="11" t="s">
        <v>406</v>
      </c>
      <c r="D220" s="11" t="s">
        <v>386</v>
      </c>
      <c r="E220" s="11" t="s">
        <v>379</v>
      </c>
      <c r="G220" s="11">
        <v>2</v>
      </c>
      <c r="I220" s="12"/>
      <c r="L220" s="17"/>
    </row>
    <row r="221" spans="1:14" s="11" customFormat="1" x14ac:dyDescent="0.3">
      <c r="A221" s="11" t="s">
        <v>385</v>
      </c>
      <c r="C221" s="11" t="s">
        <v>382</v>
      </c>
      <c r="D221" s="11" t="s">
        <v>381</v>
      </c>
      <c r="E221" s="11" t="s">
        <v>379</v>
      </c>
      <c r="G221" s="11">
        <v>22</v>
      </c>
      <c r="I221" s="12"/>
      <c r="L221" s="17"/>
    </row>
    <row r="222" spans="1:14" s="11" customFormat="1" x14ac:dyDescent="0.3">
      <c r="A222" s="11" t="s">
        <v>385</v>
      </c>
      <c r="C222" s="11" t="s">
        <v>383</v>
      </c>
      <c r="D222" s="11" t="s">
        <v>380</v>
      </c>
      <c r="E222" s="11" t="s">
        <v>379</v>
      </c>
      <c r="G222" s="11">
        <v>11</v>
      </c>
      <c r="I222" s="12"/>
      <c r="L222" s="17"/>
    </row>
    <row r="223" spans="1:14" s="11" customFormat="1" x14ac:dyDescent="0.3">
      <c r="A223" s="11" t="s">
        <v>385</v>
      </c>
      <c r="C223" s="11" t="s">
        <v>407</v>
      </c>
      <c r="D223" s="16" t="s">
        <v>423</v>
      </c>
      <c r="E223" s="11" t="s">
        <v>379</v>
      </c>
      <c r="G223" s="11">
        <v>3</v>
      </c>
      <c r="K223" s="12"/>
      <c r="N223" s="17"/>
    </row>
    <row r="224" spans="1:14" s="11" customFormat="1" x14ac:dyDescent="0.3">
      <c r="K224" s="12"/>
      <c r="N224" s="17"/>
    </row>
    <row r="225" spans="1:14" s="11" customFormat="1" x14ac:dyDescent="0.3">
      <c r="A225" s="11" t="s">
        <v>503</v>
      </c>
      <c r="C225" s="11" t="s">
        <v>387</v>
      </c>
      <c r="D225" s="11" t="s">
        <v>384</v>
      </c>
      <c r="E225" s="11" t="s">
        <v>379</v>
      </c>
      <c r="G225" s="11">
        <v>3</v>
      </c>
      <c r="K225" s="12"/>
      <c r="N225" s="17"/>
    </row>
    <row r="226" spans="1:14" s="11" customFormat="1" x14ac:dyDescent="0.3">
      <c r="A226" s="11" t="s">
        <v>503</v>
      </c>
      <c r="C226" s="16" t="s">
        <v>389</v>
      </c>
      <c r="D226" s="16" t="s">
        <v>388</v>
      </c>
      <c r="E226" s="11" t="s">
        <v>379</v>
      </c>
      <c r="G226" s="11">
        <v>6</v>
      </c>
      <c r="K226" s="12"/>
      <c r="N226" s="17"/>
    </row>
    <row r="227" spans="1:14" s="11" customFormat="1" x14ac:dyDescent="0.3">
      <c r="A227" s="11" t="s">
        <v>503</v>
      </c>
      <c r="C227" s="16" t="s">
        <v>390</v>
      </c>
      <c r="D227" s="16" t="s">
        <v>391</v>
      </c>
      <c r="E227" s="11" t="s">
        <v>379</v>
      </c>
      <c r="G227" s="11">
        <v>3</v>
      </c>
      <c r="K227" s="12"/>
      <c r="N227" s="17"/>
    </row>
    <row r="228" spans="1:14" s="11" customFormat="1" x14ac:dyDescent="0.3">
      <c r="A228" s="11" t="s">
        <v>503</v>
      </c>
      <c r="C228" s="16" t="s">
        <v>394</v>
      </c>
      <c r="D228" s="16" t="s">
        <v>395</v>
      </c>
      <c r="E228" s="11" t="s">
        <v>379</v>
      </c>
      <c r="G228" s="11">
        <v>2</v>
      </c>
      <c r="K228" s="12"/>
      <c r="N228" s="17"/>
    </row>
    <row r="229" spans="1:14" s="11" customFormat="1" x14ac:dyDescent="0.3">
      <c r="A229" s="11" t="s">
        <v>503</v>
      </c>
      <c r="C229" s="16" t="s">
        <v>396</v>
      </c>
      <c r="D229" s="16" t="s">
        <v>397</v>
      </c>
      <c r="E229" s="11" t="s">
        <v>379</v>
      </c>
      <c r="G229" s="11">
        <v>2</v>
      </c>
      <c r="K229" s="12"/>
      <c r="N229" s="17"/>
    </row>
    <row r="230" spans="1:14" s="11" customFormat="1" x14ac:dyDescent="0.3">
      <c r="K230" s="12"/>
      <c r="N230" s="17"/>
    </row>
    <row r="231" spans="1:14" s="11" customFormat="1" x14ac:dyDescent="0.3">
      <c r="A231" s="11" t="s">
        <v>504</v>
      </c>
      <c r="C231" s="16" t="s">
        <v>398</v>
      </c>
      <c r="D231" s="16" t="s">
        <v>399</v>
      </c>
      <c r="E231" s="11" t="s">
        <v>379</v>
      </c>
      <c r="G231" s="11">
        <v>2</v>
      </c>
      <c r="K231" s="12"/>
      <c r="N231" s="17"/>
    </row>
    <row r="232" spans="1:14" s="11" customFormat="1" x14ac:dyDescent="0.3">
      <c r="A232" s="11" t="s">
        <v>504</v>
      </c>
      <c r="C232" s="16" t="s">
        <v>396</v>
      </c>
      <c r="D232" s="16" t="s">
        <v>397</v>
      </c>
      <c r="E232" s="11" t="s">
        <v>379</v>
      </c>
      <c r="G232" s="11">
        <v>2</v>
      </c>
      <c r="K232" s="12"/>
      <c r="N232" s="17"/>
    </row>
    <row r="233" spans="1:14" s="11" customFormat="1" x14ac:dyDescent="0.3">
      <c r="K233" s="12"/>
      <c r="N233" s="17"/>
    </row>
    <row r="234" spans="1:14" s="11" customFormat="1" x14ac:dyDescent="0.3">
      <c r="A234" s="11" t="s">
        <v>505</v>
      </c>
      <c r="C234" s="16" t="s">
        <v>396</v>
      </c>
      <c r="D234" s="16" t="s">
        <v>397</v>
      </c>
      <c r="E234" s="11" t="s">
        <v>379</v>
      </c>
      <c r="G234" s="11">
        <v>6</v>
      </c>
      <c r="K234" s="12"/>
      <c r="N234" s="17"/>
    </row>
    <row r="235" spans="1:14" s="11" customFormat="1" x14ac:dyDescent="0.3">
      <c r="A235" s="11" t="s">
        <v>505</v>
      </c>
      <c r="C235" s="16" t="s">
        <v>394</v>
      </c>
      <c r="D235" s="16" t="s">
        <v>395</v>
      </c>
      <c r="E235" s="11" t="s">
        <v>379</v>
      </c>
      <c r="G235" s="11">
        <v>3</v>
      </c>
      <c r="K235" s="12"/>
      <c r="N235" s="17"/>
    </row>
    <row r="236" spans="1:14" s="11" customFormat="1" x14ac:dyDescent="0.3">
      <c r="A236" s="11" t="s">
        <v>505</v>
      </c>
      <c r="C236" s="16" t="s">
        <v>390</v>
      </c>
      <c r="D236" s="16" t="s">
        <v>391</v>
      </c>
      <c r="E236" s="11" t="s">
        <v>379</v>
      </c>
      <c r="G236" s="11">
        <v>2</v>
      </c>
      <c r="K236" s="12"/>
      <c r="N236" s="17"/>
    </row>
    <row r="237" spans="1:14" s="11" customFormat="1" x14ac:dyDescent="0.3">
      <c r="A237" s="11" t="s">
        <v>505</v>
      </c>
      <c r="C237" s="16" t="s">
        <v>392</v>
      </c>
      <c r="D237" s="16" t="s">
        <v>393</v>
      </c>
      <c r="E237" s="11" t="s">
        <v>379</v>
      </c>
      <c r="G237" s="11">
        <v>1</v>
      </c>
      <c r="K237" s="12"/>
      <c r="N237" s="17"/>
    </row>
    <row r="238" spans="1:14" s="11" customFormat="1" x14ac:dyDescent="0.3">
      <c r="K238" s="12"/>
      <c r="N238" s="17"/>
    </row>
    <row r="239" spans="1:14" s="11" customFormat="1" x14ac:dyDescent="0.3">
      <c r="A239" s="11" t="s">
        <v>506</v>
      </c>
      <c r="C239" s="16" t="s">
        <v>400</v>
      </c>
      <c r="D239" s="16" t="s">
        <v>401</v>
      </c>
      <c r="E239" s="11" t="s">
        <v>379</v>
      </c>
      <c r="G239" s="11">
        <v>3</v>
      </c>
      <c r="K239" s="12"/>
      <c r="N239" s="17"/>
    </row>
    <row r="240" spans="1:14" s="11" customFormat="1" x14ac:dyDescent="0.3">
      <c r="A240" s="11" t="s">
        <v>506</v>
      </c>
      <c r="C240" s="11" t="s">
        <v>464</v>
      </c>
      <c r="D240" s="11" t="s">
        <v>459</v>
      </c>
      <c r="E240" s="11" t="s">
        <v>379</v>
      </c>
      <c r="G240" s="11">
        <v>1</v>
      </c>
      <c r="K240" s="12"/>
      <c r="N240" s="17"/>
    </row>
    <row r="241" spans="1:14" s="11" customFormat="1" x14ac:dyDescent="0.3">
      <c r="A241" s="11" t="s">
        <v>506</v>
      </c>
      <c r="C241" s="11" t="s">
        <v>465</v>
      </c>
      <c r="D241" s="11" t="s">
        <v>466</v>
      </c>
      <c r="E241" s="11" t="s">
        <v>84</v>
      </c>
      <c r="G241" s="11">
        <v>1</v>
      </c>
      <c r="K241" s="12"/>
      <c r="N241" s="17"/>
    </row>
    <row r="242" spans="1:14" s="11" customFormat="1" x14ac:dyDescent="0.3">
      <c r="A242" s="11" t="s">
        <v>506</v>
      </c>
      <c r="C242" s="16" t="s">
        <v>392</v>
      </c>
      <c r="D242" s="16" t="s">
        <v>393</v>
      </c>
      <c r="E242" s="11" t="s">
        <v>379</v>
      </c>
      <c r="G242" s="11">
        <v>2</v>
      </c>
      <c r="K242" s="12"/>
      <c r="N242" s="17"/>
    </row>
    <row r="243" spans="1:14" s="11" customFormat="1" x14ac:dyDescent="0.3">
      <c r="A243" s="11" t="s">
        <v>506</v>
      </c>
      <c r="C243" s="11" t="s">
        <v>404</v>
      </c>
      <c r="D243" s="16" t="s">
        <v>405</v>
      </c>
      <c r="E243" s="11" t="s">
        <v>379</v>
      </c>
      <c r="G243" s="11">
        <v>1</v>
      </c>
      <c r="K243" s="12"/>
      <c r="N243" s="17"/>
    </row>
    <row r="244" spans="1:14" s="11" customFormat="1" x14ac:dyDescent="0.3">
      <c r="A244" s="11" t="s">
        <v>506</v>
      </c>
      <c r="C244" s="16" t="s">
        <v>390</v>
      </c>
      <c r="D244" s="16" t="s">
        <v>391</v>
      </c>
      <c r="E244" s="11" t="s">
        <v>379</v>
      </c>
      <c r="G244" s="11">
        <v>4</v>
      </c>
      <c r="K244" s="12"/>
      <c r="N244" s="17"/>
    </row>
    <row r="245" spans="1:14" s="11" customFormat="1" x14ac:dyDescent="0.3">
      <c r="A245" s="11" t="s">
        <v>506</v>
      </c>
      <c r="C245" s="16" t="s">
        <v>402</v>
      </c>
      <c r="D245" s="16" t="s">
        <v>403</v>
      </c>
      <c r="E245" s="11" t="s">
        <v>379</v>
      </c>
      <c r="G245" s="11">
        <v>2</v>
      </c>
      <c r="K245" s="12"/>
      <c r="N245" s="17"/>
    </row>
    <row r="246" spans="1:14" s="11" customFormat="1" x14ac:dyDescent="0.3">
      <c r="K246" s="12"/>
      <c r="N246" s="17"/>
    </row>
    <row r="247" spans="1:14" s="11" customFormat="1" x14ac:dyDescent="0.3">
      <c r="A247" s="11" t="s">
        <v>507</v>
      </c>
      <c r="C247" s="16" t="s">
        <v>392</v>
      </c>
      <c r="D247" s="16" t="s">
        <v>393</v>
      </c>
      <c r="E247" s="11" t="s">
        <v>379</v>
      </c>
      <c r="G247" s="11">
        <v>1</v>
      </c>
      <c r="K247" s="12"/>
      <c r="N247" s="17"/>
    </row>
    <row r="248" spans="1:14" s="11" customFormat="1" x14ac:dyDescent="0.3">
      <c r="A248" s="11" t="s">
        <v>507</v>
      </c>
      <c r="C248" s="11" t="s">
        <v>508</v>
      </c>
      <c r="E248" s="11" t="s">
        <v>84</v>
      </c>
      <c r="G248" s="11">
        <v>1</v>
      </c>
      <c r="K248" s="12"/>
      <c r="N248" s="17"/>
    </row>
    <row r="249" spans="1:14" s="11" customFormat="1" x14ac:dyDescent="0.3">
      <c r="A249" s="11" t="s">
        <v>507</v>
      </c>
      <c r="C249" s="11" t="s">
        <v>509</v>
      </c>
      <c r="E249" s="11" t="s">
        <v>84</v>
      </c>
      <c r="G249" s="11">
        <v>1</v>
      </c>
      <c r="K249" s="12"/>
      <c r="N249" s="17"/>
    </row>
    <row r="250" spans="1:14" s="11" customFormat="1" x14ac:dyDescent="0.3">
      <c r="K250" s="12"/>
      <c r="N250" s="17"/>
    </row>
    <row r="251" spans="1:14" s="11" customFormat="1" x14ac:dyDescent="0.3">
      <c r="A251" s="11" t="s">
        <v>502</v>
      </c>
      <c r="C251" s="16" t="s">
        <v>396</v>
      </c>
      <c r="D251" s="16" t="s">
        <v>397</v>
      </c>
      <c r="E251" s="11" t="s">
        <v>379</v>
      </c>
      <c r="G251" s="11">
        <v>8</v>
      </c>
      <c r="K251" s="12"/>
      <c r="N251" s="17"/>
    </row>
    <row r="252" spans="1:14" s="11" customFormat="1" x14ac:dyDescent="0.3">
      <c r="A252" s="11" t="s">
        <v>502</v>
      </c>
      <c r="C252" s="16" t="s">
        <v>390</v>
      </c>
      <c r="D252" s="16" t="s">
        <v>391</v>
      </c>
      <c r="E252" s="11" t="s">
        <v>379</v>
      </c>
      <c r="G252" s="11">
        <v>8</v>
      </c>
      <c r="K252" s="12"/>
      <c r="N252" s="17"/>
    </row>
    <row r="253" spans="1:14" s="11" customFormat="1" x14ac:dyDescent="0.3">
      <c r="A253" s="11" t="s">
        <v>502</v>
      </c>
      <c r="C253" s="16" t="s">
        <v>389</v>
      </c>
      <c r="D253" s="16" t="s">
        <v>388</v>
      </c>
      <c r="E253" s="11" t="s">
        <v>379</v>
      </c>
      <c r="G253" s="11">
        <v>8</v>
      </c>
      <c r="K253" s="12"/>
      <c r="N253" s="17"/>
    </row>
    <row r="254" spans="1:14" s="11" customFormat="1" x14ac:dyDescent="0.3">
      <c r="A254" s="11" t="s">
        <v>502</v>
      </c>
      <c r="C254" s="16" t="s">
        <v>394</v>
      </c>
      <c r="D254" s="16" t="s">
        <v>395</v>
      </c>
      <c r="E254" s="11" t="s">
        <v>379</v>
      </c>
      <c r="G254" s="11">
        <v>2</v>
      </c>
      <c r="K254" s="12"/>
      <c r="N254" s="17"/>
    </row>
    <row r="255" spans="1:14" s="11" customFormat="1" x14ac:dyDescent="0.3">
      <c r="A255" s="11" t="s">
        <v>502</v>
      </c>
      <c r="C255" s="16" t="s">
        <v>392</v>
      </c>
      <c r="D255" s="16" t="s">
        <v>393</v>
      </c>
      <c r="E255" s="11" t="s">
        <v>379</v>
      </c>
      <c r="G255" s="11">
        <v>2</v>
      </c>
      <c r="K255" s="12"/>
      <c r="N255" s="17"/>
    </row>
    <row r="256" spans="1:14" s="11" customFormat="1" x14ac:dyDescent="0.3">
      <c r="A256" s="11" t="s">
        <v>502</v>
      </c>
      <c r="C256" s="16" t="s">
        <v>398</v>
      </c>
      <c r="D256" s="16" t="s">
        <v>399</v>
      </c>
      <c r="E256" s="11" t="s">
        <v>379</v>
      </c>
      <c r="G256" s="11">
        <v>2</v>
      </c>
      <c r="K256" s="12"/>
      <c r="N256" s="17"/>
    </row>
    <row r="257" spans="1:14" s="11" customFormat="1" x14ac:dyDescent="0.3">
      <c r="A257" s="11" t="s">
        <v>502</v>
      </c>
      <c r="C257" s="16" t="s">
        <v>419</v>
      </c>
      <c r="D257" s="16" t="s">
        <v>418</v>
      </c>
      <c r="E257" s="11" t="s">
        <v>379</v>
      </c>
      <c r="G257" s="11">
        <v>2</v>
      </c>
      <c r="K257" s="12"/>
      <c r="N257" s="17"/>
    </row>
    <row r="258" spans="1:14" s="11" customFormat="1" x14ac:dyDescent="0.3">
      <c r="A258" s="11" t="s">
        <v>502</v>
      </c>
      <c r="C258" s="16" t="s">
        <v>420</v>
      </c>
      <c r="D258" s="16" t="s">
        <v>417</v>
      </c>
      <c r="E258" s="11" t="s">
        <v>379</v>
      </c>
      <c r="G258" s="11">
        <v>1</v>
      </c>
      <c r="K258" s="12"/>
      <c r="N258" s="17"/>
    </row>
    <row r="259" spans="1:14" s="11" customFormat="1" x14ac:dyDescent="0.3">
      <c r="K259" s="12"/>
      <c r="N259" s="17"/>
    </row>
    <row r="260" spans="1:14" s="11" customFormat="1" x14ac:dyDescent="0.3">
      <c r="I260" s="12"/>
      <c r="L260" s="17"/>
    </row>
    <row r="261" spans="1:14" s="11" customFormat="1" x14ac:dyDescent="0.3">
      <c r="J261" s="12"/>
      <c r="M261" s="17"/>
    </row>
    <row r="262" spans="1:14" s="11" customFormat="1" x14ac:dyDescent="0.3">
      <c r="A262" s="11" t="s">
        <v>813</v>
      </c>
      <c r="C262" s="11" t="s">
        <v>788</v>
      </c>
      <c r="D262" s="11" t="s">
        <v>789</v>
      </c>
      <c r="E262" s="11" t="s">
        <v>36</v>
      </c>
      <c r="G262" s="11">
        <v>1</v>
      </c>
      <c r="I262" s="11">
        <v>145.38</v>
      </c>
      <c r="J262" s="12">
        <f>I262*G262</f>
        <v>145.38</v>
      </c>
      <c r="M262" s="17"/>
    </row>
    <row r="263" spans="1:14" s="11" customFormat="1" x14ac:dyDescent="0.3">
      <c r="A263" s="11" t="s">
        <v>813</v>
      </c>
      <c r="C263" s="11" t="s">
        <v>790</v>
      </c>
      <c r="D263" s="11" t="s">
        <v>791</v>
      </c>
      <c r="E263" s="11" t="s">
        <v>36</v>
      </c>
      <c r="G263" s="11">
        <v>2</v>
      </c>
      <c r="I263" s="11">
        <v>42.06</v>
      </c>
      <c r="J263" s="12">
        <f t="shared" ref="J263:J278" si="6">I263*G263</f>
        <v>84.12</v>
      </c>
      <c r="M263" s="17"/>
    </row>
    <row r="264" spans="1:14" s="11" customFormat="1" x14ac:dyDescent="0.3">
      <c r="A264" s="11" t="s">
        <v>813</v>
      </c>
      <c r="C264" s="11" t="s">
        <v>729</v>
      </c>
      <c r="D264" s="11" t="s">
        <v>728</v>
      </c>
      <c r="E264" s="11" t="s">
        <v>36</v>
      </c>
      <c r="G264" s="11">
        <v>4</v>
      </c>
      <c r="I264" s="12">
        <v>13.38</v>
      </c>
      <c r="J264" s="12">
        <f t="shared" ref="J264:J276" si="7">I264*G264</f>
        <v>53.52</v>
      </c>
      <c r="L264" s="17"/>
    </row>
    <row r="265" spans="1:14" s="11" customFormat="1" x14ac:dyDescent="0.3">
      <c r="A265" s="11" t="s">
        <v>813</v>
      </c>
      <c r="C265" s="11" t="s">
        <v>730</v>
      </c>
      <c r="D265" s="11" t="s">
        <v>731</v>
      </c>
      <c r="E265" s="11" t="s">
        <v>36</v>
      </c>
      <c r="G265" s="11">
        <v>1</v>
      </c>
      <c r="I265" s="12">
        <v>22.2</v>
      </c>
      <c r="J265" s="12">
        <f t="shared" si="7"/>
        <v>22.2</v>
      </c>
      <c r="L265" s="17"/>
    </row>
    <row r="266" spans="1:14" s="11" customFormat="1" x14ac:dyDescent="0.3">
      <c r="A266" s="11" t="s">
        <v>813</v>
      </c>
      <c r="C266" s="11" t="s">
        <v>732</v>
      </c>
      <c r="D266" s="11" t="s">
        <v>733</v>
      </c>
      <c r="E266" s="11" t="s">
        <v>36</v>
      </c>
      <c r="G266" s="11">
        <v>2</v>
      </c>
      <c r="I266" s="12">
        <v>7.97</v>
      </c>
      <c r="J266" s="12">
        <f t="shared" si="7"/>
        <v>15.94</v>
      </c>
      <c r="L266" s="17"/>
    </row>
    <row r="267" spans="1:14" s="11" customFormat="1" x14ac:dyDescent="0.3">
      <c r="A267" s="11" t="s">
        <v>813</v>
      </c>
      <c r="C267" s="11" t="s">
        <v>735</v>
      </c>
      <c r="D267" s="11" t="s">
        <v>734</v>
      </c>
      <c r="E267" s="11" t="s">
        <v>36</v>
      </c>
      <c r="G267" s="11">
        <v>2</v>
      </c>
      <c r="I267" s="12">
        <v>5.3</v>
      </c>
      <c r="J267" s="12">
        <f t="shared" si="7"/>
        <v>10.6</v>
      </c>
      <c r="K267" s="11" t="s">
        <v>14</v>
      </c>
      <c r="L267" s="17"/>
    </row>
    <row r="268" spans="1:14" s="11" customFormat="1" x14ac:dyDescent="0.3">
      <c r="A268" s="11" t="s">
        <v>813</v>
      </c>
      <c r="C268" s="11" t="s">
        <v>737</v>
      </c>
      <c r="D268" s="11" t="s">
        <v>736</v>
      </c>
      <c r="E268" s="11" t="s">
        <v>36</v>
      </c>
      <c r="G268" s="11">
        <v>5</v>
      </c>
      <c r="I268" s="12">
        <v>7.84</v>
      </c>
      <c r="J268" s="12">
        <f t="shared" si="7"/>
        <v>39.200000000000003</v>
      </c>
      <c r="K268" s="11" t="s">
        <v>14</v>
      </c>
      <c r="L268" s="17"/>
    </row>
    <row r="269" spans="1:14" s="11" customFormat="1" x14ac:dyDescent="0.3">
      <c r="A269" s="11" t="s">
        <v>813</v>
      </c>
      <c r="C269" s="11" t="s">
        <v>740</v>
      </c>
      <c r="D269" s="11" t="s">
        <v>743</v>
      </c>
      <c r="E269" s="11" t="s">
        <v>36</v>
      </c>
      <c r="G269" s="11">
        <v>3</v>
      </c>
      <c r="I269" s="12">
        <v>10.73</v>
      </c>
      <c r="J269" s="12">
        <f t="shared" si="7"/>
        <v>32.19</v>
      </c>
      <c r="K269" s="11" t="s">
        <v>14</v>
      </c>
      <c r="L269" s="17"/>
    </row>
    <row r="270" spans="1:14" s="11" customFormat="1" x14ac:dyDescent="0.3">
      <c r="A270" s="11" t="s">
        <v>813</v>
      </c>
      <c r="C270" s="11" t="s">
        <v>745</v>
      </c>
      <c r="D270" s="11" t="s">
        <v>746</v>
      </c>
      <c r="E270" s="11" t="s">
        <v>36</v>
      </c>
      <c r="G270" s="11">
        <v>1</v>
      </c>
      <c r="I270" s="12">
        <v>5.92</v>
      </c>
      <c r="J270" s="12">
        <f t="shared" si="7"/>
        <v>5.92</v>
      </c>
      <c r="K270" s="11" t="s">
        <v>14</v>
      </c>
      <c r="L270" s="11" t="s">
        <v>826</v>
      </c>
    </row>
    <row r="271" spans="1:14" s="11" customFormat="1" x14ac:dyDescent="0.3">
      <c r="A271" s="11" t="s">
        <v>813</v>
      </c>
      <c r="C271" s="12" t="s">
        <v>747</v>
      </c>
      <c r="D271" s="16" t="s">
        <v>748</v>
      </c>
      <c r="E271" s="11" t="s">
        <v>36</v>
      </c>
      <c r="G271" s="11">
        <v>2</v>
      </c>
      <c r="I271" s="12">
        <v>2.68</v>
      </c>
      <c r="J271" s="12">
        <f t="shared" si="7"/>
        <v>5.36</v>
      </c>
      <c r="K271" s="11" t="s">
        <v>14</v>
      </c>
      <c r="L271" s="11" t="s">
        <v>826</v>
      </c>
    </row>
    <row r="272" spans="1:14" s="11" customFormat="1" x14ac:dyDescent="0.3">
      <c r="A272" s="11" t="s">
        <v>813</v>
      </c>
      <c r="C272" s="21" t="s">
        <v>428</v>
      </c>
      <c r="D272" s="11" t="s">
        <v>749</v>
      </c>
      <c r="E272" s="11" t="s">
        <v>36</v>
      </c>
      <c r="G272" s="11">
        <v>2</v>
      </c>
      <c r="I272" s="12">
        <v>1.78</v>
      </c>
      <c r="J272" s="12">
        <f t="shared" si="7"/>
        <v>3.56</v>
      </c>
      <c r="K272" s="11" t="s">
        <v>14</v>
      </c>
      <c r="L272" s="11" t="s">
        <v>826</v>
      </c>
    </row>
    <row r="273" spans="1:12" s="11" customFormat="1" x14ac:dyDescent="0.3">
      <c r="A273" s="11" t="s">
        <v>813</v>
      </c>
      <c r="C273" s="11" t="s">
        <v>750</v>
      </c>
      <c r="D273" s="16" t="s">
        <v>751</v>
      </c>
      <c r="E273" s="11" t="s">
        <v>36</v>
      </c>
      <c r="G273" s="11">
        <v>4</v>
      </c>
      <c r="I273" s="12">
        <v>6.27</v>
      </c>
      <c r="J273" s="12">
        <f t="shared" si="7"/>
        <v>25.08</v>
      </c>
      <c r="K273" s="11" t="s">
        <v>14</v>
      </c>
      <c r="L273" s="11" t="s">
        <v>826</v>
      </c>
    </row>
    <row r="274" spans="1:12" s="11" customFormat="1" x14ac:dyDescent="0.3">
      <c r="A274" s="11" t="s">
        <v>813</v>
      </c>
      <c r="C274" s="11" t="s">
        <v>752</v>
      </c>
      <c r="D274" s="16" t="s">
        <v>753</v>
      </c>
      <c r="E274" s="11" t="s">
        <v>36</v>
      </c>
      <c r="G274" s="11">
        <v>2</v>
      </c>
      <c r="I274" s="12">
        <v>17.48</v>
      </c>
      <c r="J274" s="12">
        <f t="shared" si="7"/>
        <v>34.96</v>
      </c>
      <c r="K274" s="11" t="s">
        <v>14</v>
      </c>
      <c r="L274" s="11" t="s">
        <v>826</v>
      </c>
    </row>
    <row r="275" spans="1:12" s="11" customFormat="1" x14ac:dyDescent="0.3">
      <c r="A275" s="11" t="s">
        <v>813</v>
      </c>
      <c r="C275" s="11" t="s">
        <v>754</v>
      </c>
      <c r="D275" s="11" t="s">
        <v>755</v>
      </c>
      <c r="E275" s="11" t="s">
        <v>36</v>
      </c>
      <c r="G275" s="11">
        <v>1</v>
      </c>
      <c r="I275" s="12">
        <v>3.71</v>
      </c>
      <c r="J275" s="12">
        <f t="shared" si="7"/>
        <v>3.71</v>
      </c>
      <c r="K275" s="11" t="s">
        <v>14</v>
      </c>
      <c r="L275" s="11" t="s">
        <v>826</v>
      </c>
    </row>
    <row r="276" spans="1:12" s="11" customFormat="1" x14ac:dyDescent="0.3">
      <c r="A276" s="11" t="s">
        <v>813</v>
      </c>
      <c r="C276" s="11" t="s">
        <v>756</v>
      </c>
      <c r="D276" s="11" t="s">
        <v>757</v>
      </c>
      <c r="E276" s="11" t="s">
        <v>36</v>
      </c>
      <c r="G276" s="11">
        <v>2</v>
      </c>
      <c r="I276" s="12">
        <v>1.61</v>
      </c>
      <c r="J276" s="12">
        <f t="shared" si="7"/>
        <v>3.22</v>
      </c>
      <c r="K276" s="11" t="s">
        <v>14</v>
      </c>
      <c r="L276" s="11" t="s">
        <v>826</v>
      </c>
    </row>
    <row r="277" spans="1:12" s="11" customFormat="1" x14ac:dyDescent="0.3">
      <c r="A277" s="11" t="s">
        <v>813</v>
      </c>
      <c r="C277" s="11" t="s">
        <v>726</v>
      </c>
      <c r="D277" s="11" t="s">
        <v>727</v>
      </c>
      <c r="E277" s="11" t="s">
        <v>36</v>
      </c>
      <c r="G277" s="11">
        <v>2</v>
      </c>
      <c r="I277" s="12">
        <v>57.75</v>
      </c>
      <c r="J277" s="12">
        <f t="shared" si="6"/>
        <v>115.5</v>
      </c>
      <c r="K277" s="11" t="s">
        <v>14</v>
      </c>
      <c r="L277" s="11" t="s">
        <v>826</v>
      </c>
    </row>
    <row r="278" spans="1:12" s="11" customFormat="1" x14ac:dyDescent="0.3">
      <c r="A278" s="11" t="s">
        <v>813</v>
      </c>
      <c r="C278" s="11" t="s">
        <v>739</v>
      </c>
      <c r="D278" s="11" t="s">
        <v>738</v>
      </c>
      <c r="E278" s="11" t="s">
        <v>36</v>
      </c>
      <c r="G278" s="11">
        <v>1</v>
      </c>
      <c r="I278" s="12">
        <v>15</v>
      </c>
      <c r="J278" s="12">
        <f t="shared" si="6"/>
        <v>15</v>
      </c>
      <c r="K278" s="11" t="s">
        <v>14</v>
      </c>
      <c r="L278" s="11" t="s">
        <v>826</v>
      </c>
    </row>
    <row r="279" spans="1:12" s="11" customFormat="1" x14ac:dyDescent="0.3">
      <c r="A279" s="11" t="s">
        <v>813</v>
      </c>
      <c r="C279" s="11" t="s">
        <v>724</v>
      </c>
      <c r="D279" s="16" t="s">
        <v>725</v>
      </c>
      <c r="E279" s="11" t="s">
        <v>36</v>
      </c>
      <c r="G279" s="11">
        <v>2</v>
      </c>
      <c r="I279" s="11">
        <v>16.760000000000002</v>
      </c>
      <c r="J279" s="12">
        <f t="shared" ref="J279:J289" si="8">I279*G279</f>
        <v>33.520000000000003</v>
      </c>
      <c r="K279" s="11" t="s">
        <v>14</v>
      </c>
      <c r="L279" s="11" t="s">
        <v>826</v>
      </c>
    </row>
    <row r="280" spans="1:12" s="11" customFormat="1" x14ac:dyDescent="0.3">
      <c r="A280" s="11" t="s">
        <v>813</v>
      </c>
      <c r="C280" s="11" t="s">
        <v>741</v>
      </c>
      <c r="D280" s="16" t="s">
        <v>744</v>
      </c>
      <c r="E280" s="11" t="s">
        <v>742</v>
      </c>
      <c r="G280" s="11">
        <v>2</v>
      </c>
      <c r="I280" s="12">
        <v>73.790000000000006</v>
      </c>
      <c r="J280" s="12">
        <f t="shared" si="8"/>
        <v>147.58000000000001</v>
      </c>
      <c r="K280" s="11" t="s">
        <v>14</v>
      </c>
      <c r="L280" s="17" t="s">
        <v>854</v>
      </c>
    </row>
    <row r="281" spans="1:12" s="11" customFormat="1" x14ac:dyDescent="0.3">
      <c r="A281" s="11" t="s">
        <v>813</v>
      </c>
      <c r="C281" s="21" t="s">
        <v>782</v>
      </c>
      <c r="D281" s="16" t="s">
        <v>781</v>
      </c>
      <c r="E281" s="11" t="s">
        <v>783</v>
      </c>
      <c r="G281" s="11">
        <v>1</v>
      </c>
      <c r="I281" s="12">
        <v>53.7</v>
      </c>
      <c r="J281" s="12">
        <f t="shared" si="8"/>
        <v>53.7</v>
      </c>
      <c r="K281" s="11" t="s">
        <v>14</v>
      </c>
      <c r="L281" s="11" t="s">
        <v>823</v>
      </c>
    </row>
    <row r="282" spans="1:12" s="11" customFormat="1" x14ac:dyDescent="0.3">
      <c r="A282" s="11" t="s">
        <v>813</v>
      </c>
      <c r="C282" s="11" t="s">
        <v>784</v>
      </c>
      <c r="D282" s="16" t="s">
        <v>764</v>
      </c>
      <c r="E282" s="11" t="s">
        <v>763</v>
      </c>
      <c r="G282" s="11">
        <v>2</v>
      </c>
      <c r="I282" s="12">
        <v>24</v>
      </c>
      <c r="J282" s="12">
        <f t="shared" si="8"/>
        <v>48</v>
      </c>
      <c r="K282" s="11" t="s">
        <v>14</v>
      </c>
      <c r="L282" s="11" t="s">
        <v>825</v>
      </c>
    </row>
    <row r="283" spans="1:12" s="11" customFormat="1" x14ac:dyDescent="0.3">
      <c r="A283" s="11" t="s">
        <v>813</v>
      </c>
      <c r="C283" s="11" t="s">
        <v>766</v>
      </c>
      <c r="D283" s="16" t="s">
        <v>765</v>
      </c>
      <c r="E283" s="11" t="s">
        <v>408</v>
      </c>
      <c r="G283" s="11">
        <v>2</v>
      </c>
      <c r="I283" s="12">
        <v>147.43</v>
      </c>
      <c r="J283" s="12">
        <f t="shared" si="8"/>
        <v>294.86</v>
      </c>
      <c r="K283" s="11" t="s">
        <v>14</v>
      </c>
      <c r="L283" s="11" t="s">
        <v>824</v>
      </c>
    </row>
    <row r="284" spans="1:12" s="11" customFormat="1" x14ac:dyDescent="0.3">
      <c r="A284" s="11" t="s">
        <v>813</v>
      </c>
      <c r="C284" s="11" t="s">
        <v>792</v>
      </c>
      <c r="D284" s="16" t="s">
        <v>793</v>
      </c>
      <c r="E284" s="11" t="s">
        <v>36</v>
      </c>
      <c r="G284" s="11">
        <v>1</v>
      </c>
      <c r="I284" s="12">
        <v>20.309999999999999</v>
      </c>
      <c r="J284" s="12">
        <f t="shared" si="8"/>
        <v>20.309999999999999</v>
      </c>
      <c r="K284" s="11" t="s">
        <v>14</v>
      </c>
      <c r="L284" s="11" t="s">
        <v>826</v>
      </c>
    </row>
    <row r="285" spans="1:12" s="11" customFormat="1" x14ac:dyDescent="0.3">
      <c r="A285" s="11" t="s">
        <v>813</v>
      </c>
      <c r="C285" s="11" t="s">
        <v>794</v>
      </c>
      <c r="D285" s="16" t="s">
        <v>795</v>
      </c>
      <c r="E285" s="11" t="s">
        <v>36</v>
      </c>
      <c r="G285" s="11">
        <v>1</v>
      </c>
      <c r="I285" s="12">
        <v>25.55</v>
      </c>
      <c r="J285" s="12">
        <f t="shared" si="8"/>
        <v>25.55</v>
      </c>
      <c r="K285" s="11" t="s">
        <v>14</v>
      </c>
      <c r="L285" s="11" t="s">
        <v>826</v>
      </c>
    </row>
    <row r="286" spans="1:12" s="11" customFormat="1" x14ac:dyDescent="0.3">
      <c r="A286" s="11" t="s">
        <v>813</v>
      </c>
      <c r="C286" s="11" t="s">
        <v>796</v>
      </c>
      <c r="D286" s="16" t="s">
        <v>797</v>
      </c>
      <c r="E286" s="11" t="s">
        <v>36</v>
      </c>
      <c r="G286" s="11">
        <v>1</v>
      </c>
      <c r="I286" s="12">
        <v>2.5499999999999998</v>
      </c>
      <c r="J286" s="12">
        <f t="shared" si="8"/>
        <v>2.5499999999999998</v>
      </c>
      <c r="K286" s="11" t="s">
        <v>14</v>
      </c>
      <c r="L286" s="11" t="s">
        <v>826</v>
      </c>
    </row>
    <row r="287" spans="1:12" s="11" customFormat="1" x14ac:dyDescent="0.3">
      <c r="A287" s="11" t="s">
        <v>813</v>
      </c>
      <c r="C287" s="11" t="s">
        <v>798</v>
      </c>
      <c r="D287" s="16" t="s">
        <v>799</v>
      </c>
      <c r="E287" s="11" t="s">
        <v>36</v>
      </c>
      <c r="G287" s="11">
        <v>1</v>
      </c>
      <c r="I287" s="12">
        <v>2.9</v>
      </c>
      <c r="J287" s="12">
        <f t="shared" si="8"/>
        <v>2.9</v>
      </c>
      <c r="K287" s="11" t="s">
        <v>14</v>
      </c>
      <c r="L287" s="11" t="s">
        <v>826</v>
      </c>
    </row>
    <row r="288" spans="1:12" s="11" customFormat="1" x14ac:dyDescent="0.3">
      <c r="A288" s="11" t="s">
        <v>813</v>
      </c>
      <c r="C288" s="11" t="s">
        <v>800</v>
      </c>
      <c r="D288" s="16" t="s">
        <v>801</v>
      </c>
      <c r="E288" s="11" t="s">
        <v>36</v>
      </c>
      <c r="G288" s="11">
        <v>1</v>
      </c>
      <c r="I288" s="12">
        <v>9.16</v>
      </c>
      <c r="J288" s="12">
        <f t="shared" si="8"/>
        <v>9.16</v>
      </c>
      <c r="K288" s="11" t="s">
        <v>14</v>
      </c>
      <c r="L288" s="11" t="s">
        <v>826</v>
      </c>
    </row>
    <row r="289" spans="1:12" s="11" customFormat="1" x14ac:dyDescent="0.3">
      <c r="A289" s="11" t="s">
        <v>813</v>
      </c>
      <c r="C289" s="11" t="s">
        <v>802</v>
      </c>
      <c r="D289" s="16" t="s">
        <v>803</v>
      </c>
      <c r="E289" s="11" t="s">
        <v>36</v>
      </c>
      <c r="G289" s="11">
        <v>1</v>
      </c>
      <c r="I289" s="12">
        <v>9.26</v>
      </c>
      <c r="J289" s="12">
        <f t="shared" si="8"/>
        <v>9.26</v>
      </c>
      <c r="K289" s="11" t="s">
        <v>14</v>
      </c>
      <c r="L289" s="11" t="s">
        <v>826</v>
      </c>
    </row>
    <row r="290" spans="1:12" s="11" customFormat="1" x14ac:dyDescent="0.3">
      <c r="D290" s="16"/>
      <c r="I290" s="12"/>
      <c r="J290" s="12"/>
      <c r="L290" s="17"/>
    </row>
    <row r="291" spans="1:12" s="11" customFormat="1" x14ac:dyDescent="0.3">
      <c r="A291" s="11" t="s">
        <v>818</v>
      </c>
      <c r="C291" s="11" t="s">
        <v>816</v>
      </c>
      <c r="D291" s="16" t="s">
        <v>817</v>
      </c>
      <c r="E291" s="11" t="s">
        <v>10</v>
      </c>
      <c r="G291" s="11">
        <v>1</v>
      </c>
      <c r="I291" s="12">
        <v>4.25</v>
      </c>
      <c r="J291" s="12">
        <f>I291*G291</f>
        <v>4.25</v>
      </c>
      <c r="K291" s="11" t="s">
        <v>14</v>
      </c>
      <c r="L291" s="11" t="s">
        <v>827</v>
      </c>
    </row>
    <row r="292" spans="1:12" s="11" customFormat="1" x14ac:dyDescent="0.3">
      <c r="A292" s="11" t="s">
        <v>818</v>
      </c>
      <c r="C292" s="11" t="s">
        <v>819</v>
      </c>
      <c r="D292" s="16" t="s">
        <v>820</v>
      </c>
      <c r="E292" s="11" t="s">
        <v>36</v>
      </c>
      <c r="G292" s="11">
        <v>1</v>
      </c>
      <c r="I292" s="12">
        <v>10.07</v>
      </c>
      <c r="J292" s="12">
        <f>I292*G292</f>
        <v>10.07</v>
      </c>
      <c r="K292" s="11" t="s">
        <v>14</v>
      </c>
      <c r="L292" s="11" t="s">
        <v>826</v>
      </c>
    </row>
    <row r="293" spans="1:12" s="11" customFormat="1" x14ac:dyDescent="0.3">
      <c r="A293" s="11" t="s">
        <v>818</v>
      </c>
      <c r="C293" s="11" t="s">
        <v>821</v>
      </c>
      <c r="D293" s="16" t="s">
        <v>822</v>
      </c>
      <c r="E293" s="11" t="s">
        <v>36</v>
      </c>
      <c r="G293" s="11">
        <v>1</v>
      </c>
      <c r="I293" s="12">
        <v>7.66</v>
      </c>
      <c r="J293" s="12">
        <f>I293*G293</f>
        <v>7.66</v>
      </c>
      <c r="K293" s="11" t="s">
        <v>14</v>
      </c>
      <c r="L293" s="11" t="s">
        <v>826</v>
      </c>
    </row>
    <row r="294" spans="1:12" s="11" customFormat="1" x14ac:dyDescent="0.3">
      <c r="I294" s="12"/>
      <c r="L294" s="17"/>
    </row>
    <row r="295" spans="1:12" s="11" customFormat="1" x14ac:dyDescent="0.3">
      <c r="A295" s="11" t="s">
        <v>760</v>
      </c>
      <c r="C295" s="11" t="s">
        <v>758</v>
      </c>
      <c r="D295" s="11" t="s">
        <v>759</v>
      </c>
      <c r="E295" s="11" t="s">
        <v>36</v>
      </c>
      <c r="G295" s="11">
        <v>1</v>
      </c>
      <c r="I295" s="12">
        <v>1.98</v>
      </c>
      <c r="J295" s="12">
        <f>I295*G295</f>
        <v>1.98</v>
      </c>
      <c r="K295" s="11" t="s">
        <v>14</v>
      </c>
      <c r="L295" s="11" t="s">
        <v>826</v>
      </c>
    </row>
    <row r="296" spans="1:12" s="11" customFormat="1" x14ac:dyDescent="0.3">
      <c r="A296" s="11" t="s">
        <v>760</v>
      </c>
      <c r="C296" s="11" t="s">
        <v>762</v>
      </c>
      <c r="D296" s="11" t="s">
        <v>761</v>
      </c>
      <c r="E296" s="11" t="s">
        <v>36</v>
      </c>
      <c r="G296" s="11">
        <v>3</v>
      </c>
      <c r="I296" s="12">
        <v>0.86</v>
      </c>
      <c r="J296" s="12">
        <f>I296*G296</f>
        <v>2.58</v>
      </c>
      <c r="K296" s="11" t="s">
        <v>14</v>
      </c>
      <c r="L296" s="11" t="s">
        <v>826</v>
      </c>
    </row>
    <row r="297" spans="1:12" s="11" customFormat="1" x14ac:dyDescent="0.3">
      <c r="I297" s="12"/>
      <c r="L297" s="17"/>
    </row>
    <row r="298" spans="1:12" s="11" customFormat="1" x14ac:dyDescent="0.3">
      <c r="I298" s="12"/>
      <c r="L298" s="17"/>
    </row>
    <row r="299" spans="1:12" s="11" customFormat="1" x14ac:dyDescent="0.3">
      <c r="A299" s="11" t="s">
        <v>814</v>
      </c>
      <c r="C299" s="11" t="s">
        <v>774</v>
      </c>
      <c r="I299" s="12"/>
      <c r="L299" s="17"/>
    </row>
    <row r="300" spans="1:12" s="11" customFormat="1" x14ac:dyDescent="0.3">
      <c r="A300" s="11" t="s">
        <v>814</v>
      </c>
      <c r="C300" s="11" t="s">
        <v>772</v>
      </c>
      <c r="I300" s="12"/>
      <c r="L300" s="17"/>
    </row>
    <row r="301" spans="1:12" s="11" customFormat="1" x14ac:dyDescent="0.3">
      <c r="A301" s="11" t="s">
        <v>814</v>
      </c>
      <c r="C301" s="11" t="s">
        <v>773</v>
      </c>
      <c r="I301" s="12"/>
      <c r="L301" s="17"/>
    </row>
    <row r="302" spans="1:12" s="11" customFormat="1" x14ac:dyDescent="0.3">
      <c r="A302" s="11" t="s">
        <v>814</v>
      </c>
      <c r="C302" s="11" t="s">
        <v>771</v>
      </c>
      <c r="D302" s="16" t="s">
        <v>770</v>
      </c>
      <c r="E302" s="11" t="s">
        <v>769</v>
      </c>
      <c r="G302" s="11">
        <v>2</v>
      </c>
      <c r="I302" s="12">
        <v>40</v>
      </c>
      <c r="J302" s="12">
        <f>I302*G302</f>
        <v>80</v>
      </c>
      <c r="K302" s="11" t="s">
        <v>14</v>
      </c>
      <c r="L302" s="11" t="s">
        <v>855</v>
      </c>
    </row>
    <row r="303" spans="1:12" s="11" customFormat="1" x14ac:dyDescent="0.3">
      <c r="A303" s="11" t="s">
        <v>814</v>
      </c>
      <c r="C303" s="11" t="s">
        <v>767</v>
      </c>
      <c r="D303" s="16" t="s">
        <v>768</v>
      </c>
      <c r="E303" s="11" t="s">
        <v>769</v>
      </c>
      <c r="G303" s="11">
        <v>1</v>
      </c>
      <c r="I303" s="12">
        <v>103</v>
      </c>
      <c r="J303" s="12">
        <f>I303*G303</f>
        <v>103</v>
      </c>
      <c r="K303" s="11" t="s">
        <v>14</v>
      </c>
      <c r="L303" s="11" t="s">
        <v>855</v>
      </c>
    </row>
    <row r="304" spans="1:12" s="11" customFormat="1" x14ac:dyDescent="0.3">
      <c r="A304" s="11" t="s">
        <v>814</v>
      </c>
      <c r="C304" s="21" t="s">
        <v>428</v>
      </c>
      <c r="D304" s="16" t="s">
        <v>749</v>
      </c>
      <c r="E304" s="11" t="s">
        <v>36</v>
      </c>
      <c r="G304" s="11">
        <v>8</v>
      </c>
      <c r="I304" s="12">
        <v>1.78</v>
      </c>
      <c r="J304" s="12">
        <f>I304*G304</f>
        <v>14.24</v>
      </c>
      <c r="K304" s="11" t="s">
        <v>14</v>
      </c>
      <c r="L304" s="11" t="s">
        <v>826</v>
      </c>
    </row>
    <row r="305" spans="1:12" s="11" customFormat="1" x14ac:dyDescent="0.3">
      <c r="A305" s="11" t="s">
        <v>814</v>
      </c>
      <c r="C305" s="11" t="s">
        <v>806</v>
      </c>
      <c r="D305" s="16" t="s">
        <v>807</v>
      </c>
      <c r="E305" s="11" t="s">
        <v>36</v>
      </c>
      <c r="G305" s="11">
        <v>10</v>
      </c>
      <c r="I305" s="12">
        <v>2.5499999999999998</v>
      </c>
      <c r="J305" s="11">
        <f>G305*I305</f>
        <v>25.5</v>
      </c>
      <c r="K305" s="11" t="s">
        <v>14</v>
      </c>
      <c r="L305" s="11" t="s">
        <v>826</v>
      </c>
    </row>
    <row r="306" spans="1:12" s="11" customFormat="1" x14ac:dyDescent="0.3">
      <c r="A306" s="11" t="s">
        <v>814</v>
      </c>
      <c r="C306" s="11" t="s">
        <v>809</v>
      </c>
      <c r="D306" s="16" t="s">
        <v>808</v>
      </c>
      <c r="E306" s="11" t="s">
        <v>36</v>
      </c>
      <c r="G306" s="11">
        <v>3</v>
      </c>
      <c r="I306" s="12">
        <v>0.92</v>
      </c>
      <c r="J306" s="11">
        <f>G306*I306</f>
        <v>2.7600000000000002</v>
      </c>
      <c r="K306" s="11" t="s">
        <v>14</v>
      </c>
      <c r="L306" s="11" t="s">
        <v>826</v>
      </c>
    </row>
    <row r="307" spans="1:12" s="11" customFormat="1" x14ac:dyDescent="0.3">
      <c r="A307" s="11" t="s">
        <v>814</v>
      </c>
      <c r="C307" s="11" t="s">
        <v>804</v>
      </c>
      <c r="D307" s="16" t="s">
        <v>805</v>
      </c>
      <c r="E307" s="11" t="s">
        <v>469</v>
      </c>
      <c r="G307" s="11">
        <v>1</v>
      </c>
      <c r="I307" s="12">
        <v>59.9</v>
      </c>
      <c r="J307" s="11">
        <f>G307*I307</f>
        <v>59.9</v>
      </c>
      <c r="K307" s="11" t="s">
        <v>14</v>
      </c>
      <c r="L307" s="11" t="s">
        <v>824</v>
      </c>
    </row>
    <row r="308" spans="1:12" s="11" customFormat="1" x14ac:dyDescent="0.3">
      <c r="I308" s="12"/>
      <c r="L308" s="17"/>
    </row>
    <row r="309" spans="1:12" s="11" customFormat="1" x14ac:dyDescent="0.3">
      <c r="I309" s="12"/>
      <c r="L309" s="17"/>
    </row>
    <row r="310" spans="1:12" s="11" customFormat="1" x14ac:dyDescent="0.3">
      <c r="I310" s="12"/>
      <c r="L310" s="17"/>
    </row>
    <row r="311" spans="1:12" s="11" customFormat="1" x14ac:dyDescent="0.3">
      <c r="A311" s="11" t="s">
        <v>775</v>
      </c>
      <c r="C311" s="11" t="s">
        <v>776</v>
      </c>
      <c r="I311" s="12"/>
      <c r="L311" s="17"/>
    </row>
    <row r="312" spans="1:12" s="11" customFormat="1" x14ac:dyDescent="0.3">
      <c r="A312" s="11" t="s">
        <v>777</v>
      </c>
      <c r="C312" s="11" t="s">
        <v>778</v>
      </c>
      <c r="I312" s="12"/>
      <c r="L312" s="17"/>
    </row>
    <row r="313" spans="1:12" s="11" customFormat="1" x14ac:dyDescent="0.3">
      <c r="C313" s="11" t="s">
        <v>780</v>
      </c>
      <c r="I313" s="12"/>
      <c r="L313" s="17"/>
    </row>
    <row r="314" spans="1:12" s="11" customFormat="1" x14ac:dyDescent="0.3">
      <c r="A314" s="11" t="s">
        <v>810</v>
      </c>
      <c r="C314" s="11" t="s">
        <v>811</v>
      </c>
      <c r="I314" s="12"/>
      <c r="L314" s="17"/>
    </row>
    <row r="315" spans="1:12" s="11" customFormat="1" x14ac:dyDescent="0.3">
      <c r="C315" s="11" t="s">
        <v>812</v>
      </c>
      <c r="I315" s="12"/>
      <c r="L315" s="17"/>
    </row>
    <row r="316" spans="1:12" s="11" customFormat="1" x14ac:dyDescent="0.3">
      <c r="I316" s="12"/>
      <c r="L316" s="17"/>
    </row>
    <row r="317" spans="1:12" s="11" customFormat="1" x14ac:dyDescent="0.3">
      <c r="I317" s="12"/>
      <c r="L317" s="17"/>
    </row>
    <row r="318" spans="1:12" s="11" customFormat="1" x14ac:dyDescent="0.3">
      <c r="A318" s="11" t="s">
        <v>779</v>
      </c>
      <c r="I318" s="12"/>
      <c r="J318" s="12">
        <f>SUM(J262:J288)</f>
        <v>1253.5900000000001</v>
      </c>
      <c r="L318" s="17"/>
    </row>
    <row r="319" spans="1:12" s="11" customFormat="1" x14ac:dyDescent="0.3">
      <c r="I319" s="12"/>
      <c r="L319" s="17"/>
    </row>
    <row r="320" spans="1:12" s="11" customFormat="1" x14ac:dyDescent="0.3">
      <c r="A320" s="11" t="s">
        <v>785</v>
      </c>
      <c r="C320" s="11" t="s">
        <v>786</v>
      </c>
      <c r="D320" s="11" t="s">
        <v>787</v>
      </c>
      <c r="E320" s="11" t="s">
        <v>36</v>
      </c>
      <c r="G320" s="11">
        <v>1</v>
      </c>
      <c r="I320" s="12">
        <v>30.7</v>
      </c>
      <c r="J320" s="11">
        <f>G320*I320</f>
        <v>30.7</v>
      </c>
      <c r="L320" s="11" t="s">
        <v>826</v>
      </c>
    </row>
    <row r="321" spans="1:12" s="11" customFormat="1" x14ac:dyDescent="0.3">
      <c r="I321" s="12"/>
      <c r="L321" s="17"/>
    </row>
    <row r="322" spans="1:12" s="11" customFormat="1" x14ac:dyDescent="0.3">
      <c r="A322" s="11" t="s">
        <v>829</v>
      </c>
      <c r="C322" s="11" t="s">
        <v>828</v>
      </c>
      <c r="D322" s="16" t="s">
        <v>719</v>
      </c>
      <c r="E322" s="11" t="s">
        <v>868</v>
      </c>
      <c r="G322" s="11">
        <v>1</v>
      </c>
      <c r="I322" s="12">
        <v>24.95</v>
      </c>
      <c r="J322" s="11">
        <f t="shared" ref="J322:J328" si="9">G322*I322</f>
        <v>24.95</v>
      </c>
      <c r="L322" s="17" t="s">
        <v>867</v>
      </c>
    </row>
    <row r="323" spans="1:12" s="11" customFormat="1" x14ac:dyDescent="0.3">
      <c r="A323" s="11" t="s">
        <v>829</v>
      </c>
      <c r="C323" s="11" t="s">
        <v>847</v>
      </c>
      <c r="D323" s="16" t="s">
        <v>722</v>
      </c>
      <c r="E323" s="11" t="s">
        <v>844</v>
      </c>
      <c r="G323" s="11">
        <v>1</v>
      </c>
      <c r="I323" s="12">
        <v>14</v>
      </c>
      <c r="J323" s="11">
        <f t="shared" si="9"/>
        <v>14</v>
      </c>
      <c r="L323" s="17" t="s">
        <v>867</v>
      </c>
    </row>
    <row r="324" spans="1:12" s="11" customFormat="1" x14ac:dyDescent="0.3">
      <c r="A324" s="11" t="s">
        <v>829</v>
      </c>
      <c r="C324" s="11" t="s">
        <v>872</v>
      </c>
      <c r="D324" s="16" t="s">
        <v>871</v>
      </c>
      <c r="E324" s="11" t="s">
        <v>27</v>
      </c>
      <c r="G324" s="11">
        <v>2</v>
      </c>
      <c r="I324" s="12">
        <v>6.4</v>
      </c>
      <c r="J324" s="11">
        <f t="shared" si="9"/>
        <v>12.8</v>
      </c>
      <c r="L324" s="17"/>
    </row>
    <row r="325" spans="1:12" s="11" customFormat="1" x14ac:dyDescent="0.3">
      <c r="A325" s="11" t="s">
        <v>829</v>
      </c>
      <c r="C325" s="11" t="s">
        <v>859</v>
      </c>
      <c r="D325" s="16" t="s">
        <v>858</v>
      </c>
      <c r="E325" s="11" t="s">
        <v>10</v>
      </c>
      <c r="G325" s="11">
        <v>1</v>
      </c>
      <c r="I325" s="12">
        <v>25</v>
      </c>
      <c r="J325" s="11">
        <f t="shared" si="9"/>
        <v>25</v>
      </c>
      <c r="L325" s="17"/>
    </row>
    <row r="326" spans="1:12" s="11" customFormat="1" x14ac:dyDescent="0.3">
      <c r="A326" s="11" t="s">
        <v>829</v>
      </c>
      <c r="C326" s="11" t="s">
        <v>857</v>
      </c>
      <c r="D326" s="16" t="s">
        <v>856</v>
      </c>
      <c r="E326" s="11" t="s">
        <v>830</v>
      </c>
      <c r="G326" s="11">
        <v>15</v>
      </c>
      <c r="I326" s="12">
        <v>1.35</v>
      </c>
      <c r="J326" s="11">
        <f t="shared" si="9"/>
        <v>20.25</v>
      </c>
      <c r="L326" s="17"/>
    </row>
    <row r="327" spans="1:12" s="11" customFormat="1" x14ac:dyDescent="0.3">
      <c r="A327" s="11" t="s">
        <v>829</v>
      </c>
      <c r="C327" s="11" t="s">
        <v>862</v>
      </c>
      <c r="D327" s="16" t="s">
        <v>860</v>
      </c>
      <c r="E327" s="11" t="s">
        <v>830</v>
      </c>
      <c r="G327" s="11">
        <v>10</v>
      </c>
      <c r="I327" s="12">
        <v>0.75</v>
      </c>
      <c r="J327" s="11">
        <f t="shared" si="9"/>
        <v>7.5</v>
      </c>
      <c r="L327" s="17"/>
    </row>
    <row r="328" spans="1:12" s="11" customFormat="1" x14ac:dyDescent="0.3">
      <c r="A328" s="11" t="s">
        <v>829</v>
      </c>
      <c r="C328" s="11" t="s">
        <v>861</v>
      </c>
      <c r="D328" s="16" t="s">
        <v>863</v>
      </c>
      <c r="E328" s="11" t="s">
        <v>830</v>
      </c>
      <c r="G328" s="11">
        <v>10</v>
      </c>
      <c r="I328" s="12">
        <v>0.79</v>
      </c>
      <c r="J328" s="11">
        <f t="shared" si="9"/>
        <v>7.9</v>
      </c>
      <c r="L328" s="17"/>
    </row>
    <row r="329" spans="1:12" s="11" customFormat="1" x14ac:dyDescent="0.3">
      <c r="A329" s="11" t="s">
        <v>829</v>
      </c>
      <c r="C329" s="11" t="s">
        <v>831</v>
      </c>
      <c r="D329" s="16" t="s">
        <v>832</v>
      </c>
      <c r="E329" s="11" t="s">
        <v>833</v>
      </c>
      <c r="G329" s="11">
        <v>20</v>
      </c>
      <c r="I329" s="12">
        <v>0.18</v>
      </c>
      <c r="J329" s="11">
        <f t="shared" ref="J329:J337" si="10">G329*I329</f>
        <v>3.5999999999999996</v>
      </c>
      <c r="L329" s="17"/>
    </row>
    <row r="330" spans="1:12" s="11" customFormat="1" x14ac:dyDescent="0.3">
      <c r="A330" s="11" t="s">
        <v>829</v>
      </c>
      <c r="C330" s="11" t="s">
        <v>834</v>
      </c>
      <c r="D330" s="16" t="s">
        <v>835</v>
      </c>
      <c r="E330" s="11" t="s">
        <v>833</v>
      </c>
      <c r="G330" s="11">
        <v>20</v>
      </c>
      <c r="I330" s="12">
        <v>0.68</v>
      </c>
      <c r="J330" s="11">
        <f t="shared" si="10"/>
        <v>13.600000000000001</v>
      </c>
      <c r="L330" s="17"/>
    </row>
    <row r="331" spans="1:12" s="11" customFormat="1" x14ac:dyDescent="0.3">
      <c r="A331" s="11" t="s">
        <v>829</v>
      </c>
      <c r="C331" s="11" t="s">
        <v>836</v>
      </c>
      <c r="D331" s="16" t="s">
        <v>837</v>
      </c>
      <c r="E331" s="11" t="s">
        <v>838</v>
      </c>
      <c r="G331" s="11">
        <v>1</v>
      </c>
      <c r="I331" s="12">
        <v>16.3</v>
      </c>
      <c r="J331" s="11">
        <f t="shared" si="10"/>
        <v>16.3</v>
      </c>
      <c r="K331" s="11" t="s">
        <v>839</v>
      </c>
      <c r="L331" s="17"/>
    </row>
    <row r="332" spans="1:12" s="11" customFormat="1" x14ac:dyDescent="0.3">
      <c r="A332" s="11" t="s">
        <v>829</v>
      </c>
      <c r="C332" s="11" t="s">
        <v>841</v>
      </c>
      <c r="D332" s="16" t="s">
        <v>840</v>
      </c>
      <c r="E332" s="11" t="s">
        <v>849</v>
      </c>
      <c r="G332" s="11">
        <v>1</v>
      </c>
      <c r="I332" s="12">
        <v>25.99</v>
      </c>
      <c r="J332" s="11">
        <f t="shared" si="10"/>
        <v>25.99</v>
      </c>
      <c r="K332" s="11" t="s">
        <v>845</v>
      </c>
      <c r="L332" s="17"/>
    </row>
    <row r="333" spans="1:12" s="11" customFormat="1" x14ac:dyDescent="0.3">
      <c r="A333" s="11" t="s">
        <v>829</v>
      </c>
      <c r="C333" s="11" t="s">
        <v>842</v>
      </c>
      <c r="D333" s="16" t="s">
        <v>843</v>
      </c>
      <c r="E333" s="11" t="s">
        <v>844</v>
      </c>
      <c r="G333" s="11">
        <v>10</v>
      </c>
      <c r="I333" s="12">
        <v>2.2599999999999998</v>
      </c>
      <c r="J333" s="11">
        <f t="shared" si="10"/>
        <v>22.599999999999998</v>
      </c>
      <c r="L333" s="17"/>
    </row>
    <row r="334" spans="1:12" s="11" customFormat="1" x14ac:dyDescent="0.3">
      <c r="A334" s="11" t="s">
        <v>829</v>
      </c>
      <c r="C334" s="11" t="s">
        <v>846</v>
      </c>
      <c r="D334" s="16" t="s">
        <v>848</v>
      </c>
      <c r="E334" s="11" t="s">
        <v>844</v>
      </c>
      <c r="G334" s="11">
        <v>20</v>
      </c>
      <c r="I334" s="12">
        <v>0.218</v>
      </c>
      <c r="J334" s="11">
        <f t="shared" si="10"/>
        <v>4.3600000000000003</v>
      </c>
      <c r="L334" s="17"/>
    </row>
    <row r="335" spans="1:12" s="11" customFormat="1" x14ac:dyDescent="0.3">
      <c r="A335" s="11" t="s">
        <v>829</v>
      </c>
      <c r="C335" s="11" t="s">
        <v>866</v>
      </c>
      <c r="D335" s="16" t="s">
        <v>853</v>
      </c>
      <c r="E335" s="11" t="s">
        <v>844</v>
      </c>
      <c r="G335" s="11">
        <v>15</v>
      </c>
      <c r="I335" s="12">
        <v>0.48</v>
      </c>
      <c r="J335" s="11">
        <f t="shared" si="10"/>
        <v>7.1999999999999993</v>
      </c>
      <c r="L335" s="17"/>
    </row>
    <row r="336" spans="1:12" s="11" customFormat="1" x14ac:dyDescent="0.3">
      <c r="A336" s="11" t="s">
        <v>829</v>
      </c>
      <c r="C336" s="11" t="s">
        <v>865</v>
      </c>
      <c r="D336" s="16" t="s">
        <v>864</v>
      </c>
      <c r="E336" s="11" t="s">
        <v>844</v>
      </c>
      <c r="G336" s="11">
        <v>20</v>
      </c>
      <c r="I336" s="12">
        <v>0.16700000000000001</v>
      </c>
      <c r="J336" s="11">
        <f t="shared" si="10"/>
        <v>3.3400000000000003</v>
      </c>
      <c r="L336" s="17"/>
    </row>
    <row r="337" spans="1:12" s="11" customFormat="1" x14ac:dyDescent="0.3">
      <c r="A337" s="11" t="s">
        <v>829</v>
      </c>
      <c r="C337" s="11" t="s">
        <v>869</v>
      </c>
      <c r="D337" s="16" t="s">
        <v>870</v>
      </c>
      <c r="E337" s="11" t="s">
        <v>844</v>
      </c>
      <c r="G337" s="11">
        <v>1</v>
      </c>
      <c r="I337" s="12">
        <v>35.4</v>
      </c>
      <c r="J337" s="11">
        <f t="shared" si="10"/>
        <v>35.4</v>
      </c>
      <c r="L337" s="17"/>
    </row>
    <row r="338" spans="1:12" s="11" customFormat="1" x14ac:dyDescent="0.3">
      <c r="I338" s="12"/>
      <c r="L338" s="17"/>
    </row>
    <row r="339" spans="1:12" s="11" customFormat="1" x14ac:dyDescent="0.3">
      <c r="I339" s="12"/>
      <c r="L339" s="17"/>
    </row>
    <row r="340" spans="1:12" s="11" customFormat="1" x14ac:dyDescent="0.3">
      <c r="I340" s="12"/>
      <c r="L340" s="17"/>
    </row>
    <row r="341" spans="1:12" s="11" customFormat="1" x14ac:dyDescent="0.3">
      <c r="I341" s="12"/>
      <c r="L341" s="17"/>
    </row>
    <row r="342" spans="1:12" s="11" customFormat="1" x14ac:dyDescent="0.3">
      <c r="C342" s="11" t="s">
        <v>851</v>
      </c>
      <c r="D342" s="16" t="s">
        <v>850</v>
      </c>
      <c r="E342" s="11" t="s">
        <v>852</v>
      </c>
      <c r="G342" s="11">
        <v>1</v>
      </c>
      <c r="I342" s="12">
        <v>14.95</v>
      </c>
      <c r="J342" s="11">
        <f>G342*I342</f>
        <v>14.95</v>
      </c>
      <c r="L342" s="17"/>
    </row>
    <row r="343" spans="1:12" s="11" customFormat="1" x14ac:dyDescent="0.3">
      <c r="I343" s="12"/>
      <c r="L343" s="17"/>
    </row>
    <row r="344" spans="1:12" s="11" customFormat="1" x14ac:dyDescent="0.3">
      <c r="I344" s="12"/>
      <c r="L344" s="17"/>
    </row>
    <row r="345" spans="1:12" s="11" customFormat="1" x14ac:dyDescent="0.3">
      <c r="I345" s="12"/>
      <c r="L345" s="17"/>
    </row>
  </sheetData>
  <hyperlinks>
    <hyperlink ref="E6" r:id="rId1" location="5181k25/=s4lvqq"/>
    <hyperlink ref="E11" r:id="rId2" location="5181K25"/>
    <hyperlink ref="E12" r:id="rId3"/>
    <hyperlink ref="E37" r:id="rId4"/>
    <hyperlink ref="E39" r:id="rId5" location="5053K53"/>
    <hyperlink ref="E45" r:id="rId6" location="5053K53"/>
    <hyperlink ref="E64" r:id="rId7"/>
    <hyperlink ref="E149" r:id="rId8"/>
    <hyperlink ref="E75" r:id="rId9" location="4118T64" display="http://www.mcmaster.com/ - 4118T64"/>
    <hyperlink ref="E76" r:id="rId10" location="4429K361" display="http://www.mcmaster.com/ - 4429K361"/>
    <hyperlink ref="E77" r:id="rId11" location="50785K274" display="http://www.mcmaster.com/ - 50785K274"/>
    <hyperlink ref="E78" r:id="rId12" location="50635K416" display="http://www.mcmaster.com/ - 50635K416"/>
    <hyperlink ref="E79" r:id="rId13" location="50635K386" display="http://www.mcmaster.com/ - 50635K386"/>
    <hyperlink ref="E80" r:id="rId14" location="8158T34" display="http://www.mcmaster.com/ - 8158T34"/>
    <hyperlink ref="E81" r:id="rId15" location="50635K441" display="http://www.mcmaster.com/ - 50635K441"/>
    <hyperlink ref="E82" r:id="rId16" location="50635K564" display="http://www.mcmaster.com/ - 50635K564"/>
    <hyperlink ref="E83" r:id="rId17" location="50775K377" display="http://www.mcmaster.com/ - 50775K377"/>
    <hyperlink ref="E84" r:id="rId18"/>
    <hyperlink ref="E95" r:id="rId19"/>
    <hyperlink ref="E70" r:id="rId20"/>
    <hyperlink ref="E19" r:id="rId21"/>
    <hyperlink ref="E59" r:id="rId22"/>
    <hyperlink ref="E85" r:id="rId23"/>
    <hyperlink ref="E109" r:id="rId24"/>
    <hyperlink ref="E111" r:id="rId25"/>
    <hyperlink ref="E104" r:id="rId26"/>
    <hyperlink ref="E131" r:id="rId27"/>
    <hyperlink ref="E35" r:id="rId28"/>
    <hyperlink ref="E151" r:id="rId29"/>
    <hyperlink ref="E138" r:id="rId30"/>
    <hyperlink ref="E141" r:id="rId31"/>
    <hyperlink ref="E115" r:id="rId32"/>
    <hyperlink ref="E120" r:id="rId33"/>
    <hyperlink ref="E121" r:id="rId34"/>
    <hyperlink ref="E132" r:id="rId35"/>
    <hyperlink ref="E139" r:id="rId36"/>
    <hyperlink ref="E117" r:id="rId37"/>
    <hyperlink ref="E106" r:id="rId38"/>
    <hyperlink ref="E112" r:id="rId39"/>
    <hyperlink ref="E142" r:id="rId40"/>
    <hyperlink ref="E130" r:id="rId41"/>
    <hyperlink ref="E125" r:id="rId42"/>
    <hyperlink ref="E49" r:id="rId43" location="50915k316/=s524wy"/>
    <hyperlink ref="E51" r:id="rId44" location="4429k225/=s52w35"/>
    <hyperlink ref="E30" r:id="rId45" location="5346K22"/>
    <hyperlink ref="D164" r:id="rId46" display="https://www.fergusononline.com/fergusononline/userarea/viewProductDetails?searchTerm=Copper%20Fittings%20&amp;R=PROD_46002&amp;fromSearchFilter=true&amp;autoSuggest=true&amp;OVERRIDE_SCOPE=LOCAL"/>
    <hyperlink ref="D172" r:id="rId47" display="https://www.fergusononline.com/fergusononline/userarea/viewProductDetails?searchTerm=Copper%20Fittings%20&amp;R=PROD_46002&amp;fromSearchFilter=true&amp;autoSuggest=true&amp;OVERRIDE_SCOPE=LOCAL"/>
    <hyperlink ref="D169" r:id="rId48" display="https://www.fergusononline.com/fergusononline/userarea/viewProductDetails?R=PROD_16982"/>
    <hyperlink ref="D177" r:id="rId49" display="https://www.fergusononline.com/fergusononline/userarea/viewProductDetails?R=PROD_16982"/>
    <hyperlink ref="D185" r:id="rId50" display="https://www.fergusononline.com/fergusononline/userarea/viewProductDetails?R=PROD_16982"/>
    <hyperlink ref="D186" r:id="rId51" display="https://www.fergusononline.com/fergusononline/userarea/viewProductDetails?R=PROD_16982"/>
    <hyperlink ref="C197" r:id="rId52" display="https://www.fergusononline.com/fergusononline/userarea/viewProductDetails?R=PROD_7164"/>
    <hyperlink ref="D197" r:id="rId53" display="https://www.fergusononline.com/fergusononline/userarea/viewProductDetails?R=PROD_7164"/>
    <hyperlink ref="D187" r:id="rId54" display="https://www.fergusononline.com/fergusononline/userarea/viewProductDetails?R=PROD_43428"/>
    <hyperlink ref="D179" r:id="rId55" display="https://www.fergusononline.com/fergusononline/userarea/viewProductDetails?searchTerm=Copper%20Fittings%20&amp;R=PROD_46002&amp;fromSearchFilter=true&amp;autoSuggest=true&amp;OVERRIDE_SCOPE=LOCAL"/>
    <hyperlink ref="D183" r:id="rId56" display="https://www.fergusononline.com/fergusononline/userarea/viewProductDetails?searchTerm=Copper%20Elbows&amp;R=PROD_31523&amp;fromSearchFilter=true&amp;autoSuggest=true&amp;OVERRIDE_SCOPE=LOCAL"/>
    <hyperlink ref="D182" r:id="rId57" display="https://www.fergusononline.com/fergusononline/userarea/viewProductDetails?searchTerm=Copper%20Fittings%20&amp;R=PROD_46002&amp;fromSearchFilter=true&amp;autoSuggest=true&amp;OVERRIDE_SCOPE=LOCAL"/>
    <hyperlink ref="D181" r:id="rId58" display="https://www.fergusononline.com/fergusononline/userarea/viewProductDetails?R=PROD_2476"/>
    <hyperlink ref="D180" r:id="rId59" display="https://www.fergusononline.com/fergusononline/userarea/viewProductDetails?R=PROD_2476"/>
    <hyperlink ref="D167" r:id="rId60" display="https://www.fergusononline.com/fergusononline/userarea/viewProductDetails?R=PROD_2476"/>
    <hyperlink ref="D189" r:id="rId61" display="https://www.fergusononline.com/fergusononline/userarea/viewProductDetails?R=PROD_16982"/>
    <hyperlink ref="D192" r:id="rId62" display="https://www.fergusononline.com/fergusononline/userarea/viewProductDetails?searchTerm=Copper%20Fittings%20&amp;R=PROD_46002&amp;fromSearchFilter=true&amp;autoSuggest=true&amp;OVERRIDE_SCOPE=LOCAL"/>
    <hyperlink ref="D195" r:id="rId63" display="https://www.fergusononline.com/fergusononline/userarea/viewProductDetails?searchTerm=Copper%20Fittings%20&amp;R=PROD_46002&amp;fromSearchFilter=true&amp;autoSuggest=true&amp;OVERRIDE_SCOPE=LOCAL"/>
    <hyperlink ref="D188" r:id="rId64" display="https://www.fergusononline.com/fergusononline/userarea/viewProductDetails?R=PROD_27152"/>
    <hyperlink ref="D199" r:id="rId65" display="https://www.fergusononline.com/fergusononline/userarea/viewProductDetails?searchTerm=Copper%20Fittings%20&amp;R=PROD_46002&amp;fromSearchFilter=true&amp;autoSuggest=true&amp;OVERRIDE_SCOPE=LOCAL"/>
    <hyperlink ref="D200" r:id="rId66" display="https://www.fergusononline.com/fergusononline/userarea/viewProductDetails?searchTerm=Copper%20Elbows&amp;R=PROD_31523&amp;fromSearchFilter=true&amp;autoSuggest=true&amp;OVERRIDE_SCOPE=LOCAL"/>
    <hyperlink ref="D201" r:id="rId67" display="https://www.fergusononline.com/fergusononline/userarea/viewProductDetails?R=PROD_16982"/>
    <hyperlink ref="D207" r:id="rId68" location="50915k311/=sivq2o" display="http://www.mcmaster.com/#50915k311/=sivq2o"/>
    <hyperlink ref="D226" r:id="rId69" display="https://www.fergusononline.com/fergusononline/userarea/viewProductDetails?R=PROD_13331"/>
    <hyperlink ref="C226" r:id="rId70" display="https://www.fergusononline.com/fergusononline/userarea/viewProductDetails?R=PROD_13331"/>
    <hyperlink ref="C227" r:id="rId71" display="https://www.fergusononline.com/fergusononline/userarea/viewProductDetails?R=PROD_22505"/>
    <hyperlink ref="D227" r:id="rId72" display="https://www.fergusononline.com/fergusononline/userarea/viewProductDetails?R=PROD_22505"/>
    <hyperlink ref="C228" r:id="rId73" display="https://www.fergusononline.com/fergusononline/userarea/viewProductDetails?exposeDimId=153&amp;exposeDimName=D_Fitting_Size&amp;R=PROD_48907&amp;_=1403015946042"/>
    <hyperlink ref="D228" r:id="rId74" display="https://www.fergusononline.com/fergusononline/userarea/viewProductDetails?exposeDimId=153&amp;exposeDimName=D_Fitting_Size&amp;R=PROD_48907&amp;_=1403015946042"/>
    <hyperlink ref="C229" r:id="rId75" display="https://www.fergusononline.com/fergusononline/userarea/viewProductDetails?exposeDimId=153&amp;exposeDimName=D_Fitting_Size&amp;R=PROD_12800&amp;_=1403015946042"/>
    <hyperlink ref="D229" r:id="rId76" display="https://www.fergusononline.com/fergusononline/userarea/viewProductDetails?exposeDimId=153&amp;exposeDimName=D_Fitting_Size&amp;R=PROD_12800&amp;_=1403015946042"/>
    <hyperlink ref="C232" r:id="rId77" display="https://www.fergusononline.com/fergusononline/userarea/viewProductDetails?exposeDimId=153&amp;exposeDimName=D_Fitting_Size&amp;R=PROD_12800&amp;_=1403015946042"/>
    <hyperlink ref="D232" r:id="rId78" display="https://www.fergusononline.com/fergusononline/userarea/viewProductDetails?exposeDimId=153&amp;exposeDimName=D_Fitting_Size&amp;R=PROD_12800&amp;_=1403015946042"/>
    <hyperlink ref="C231" r:id="rId79" display="https://www.fergusononline.com/fergusononline/userarea/viewProductDetails?exposeDimId=153&amp;exposeDimName=D_Fitting_Size&amp;R=PROD_14648&amp;_=1403015946042"/>
    <hyperlink ref="D231" r:id="rId80" display="https://www.fergusononline.com/fergusononline/userarea/viewProductDetails?exposeDimId=153&amp;exposeDimName=D_Fitting_Size&amp;R=PROD_14648&amp;_=1403015946042"/>
    <hyperlink ref="C234" r:id="rId81" display="https://www.fergusononline.com/fergusononline/userarea/viewProductDetails?exposeDimId=153&amp;exposeDimName=D_Fitting_Size&amp;R=PROD_12800&amp;_=1403015946042"/>
    <hyperlink ref="D234" r:id="rId82" display="https://www.fergusononline.com/fergusononline/userarea/viewProductDetails?exposeDimId=153&amp;exposeDimName=D_Fitting_Size&amp;R=PROD_12800&amp;_=1403015946042"/>
    <hyperlink ref="C235" r:id="rId83" display="https://www.fergusononline.com/fergusononline/userarea/viewProductDetails?exposeDimId=153&amp;exposeDimName=D_Fitting_Size&amp;R=PROD_48907&amp;_=1403015946042"/>
    <hyperlink ref="D235" r:id="rId84" display="https://www.fergusononline.com/fergusononline/userarea/viewProductDetails?exposeDimId=153&amp;exposeDimName=D_Fitting_Size&amp;R=PROD_48907&amp;_=1403015946042"/>
    <hyperlink ref="C236" r:id="rId85" display="https://www.fergusononline.com/fergusononline/userarea/viewProductDetails?R=PROD_22505"/>
    <hyperlink ref="D236" r:id="rId86" display="https://www.fergusononline.com/fergusononline/userarea/viewProductDetails?R=PROD_22505"/>
    <hyperlink ref="C237" r:id="rId87" display="https://www.fergusononline.com/fergusononline/userarea/viewProductDetails?exposeDimId=153&amp;exposeDimName=D_Fitting_Size&amp;R=PROD_25475&amp;_=1403015946042"/>
    <hyperlink ref="D237" r:id="rId88" display="https://www.fergusononline.com/fergusononline/userarea/viewProductDetails?exposeDimId=153&amp;exposeDimName=D_Fitting_Size&amp;R=PROD_25475&amp;_=1403015946042"/>
    <hyperlink ref="C239" r:id="rId89" display="https://www.fergusononline.com/fergusononline/userarea/viewProductDetails?fromSearchBar=true&amp;R=PROD_8314&amp;useAutoSuggest=on&amp;searchoption=KEYWORD&amp;OVERRIDE_SCOPE=LOCAL"/>
    <hyperlink ref="D239" r:id="rId90" display="https://www.fergusononline.com/fergusononline/userarea/viewProductDetails?fromSearchBar=true&amp;R=PROD_8314&amp;useAutoSuggest=on&amp;searchoption=KEYWORD&amp;OVERRIDE_SCOPE=LOCAL"/>
    <hyperlink ref="C242" r:id="rId91" display="https://www.fergusononline.com/fergusononline/userarea/viewProductDetails?exposeDimId=153&amp;exposeDimName=D_Fitting_Size&amp;R=PROD_25475&amp;_=1403015946042"/>
    <hyperlink ref="D242" r:id="rId92" display="https://www.fergusononline.com/fergusononline/userarea/viewProductDetails?exposeDimId=153&amp;exposeDimName=D_Fitting_Size&amp;R=PROD_25475&amp;_=1403015946042"/>
    <hyperlink ref="C244" r:id="rId93" display="https://www.fergusononline.com/fergusononline/userarea/viewProductDetails?R=PROD_22505"/>
    <hyperlink ref="D244" r:id="rId94" display="https://www.fergusononline.com/fergusononline/userarea/viewProductDetails?R=PROD_22505"/>
    <hyperlink ref="C245" r:id="rId95" display="https://www.fergusononline.com/fergusononline/userarea/viewProductDetails?R=PROD_224953&amp;useAutoSuggest=on&amp;fromSearchFilter=true&amp;searchoption=KEYWORD&amp;OVERRIDE_SCOPE=LOCAL"/>
    <hyperlink ref="D245" r:id="rId96" display="https://www.fergusononline.com/fergusononline/userarea/viewProductDetails?R=PROD_224953&amp;useAutoSuggest=on&amp;fromSearchFilter=true&amp;searchoption=KEYWORD&amp;OVERRIDE_SCOPE=LOCAL"/>
    <hyperlink ref="D243" r:id="rId97" display="https://www.fergusononline.com/fergusononline/userarea/viewProductDetails?R=PROD_224957&amp;useAutoSuggest=on&amp;fromSearchFilter=true&amp;searchoption=KEYWORD&amp;OVERRIDE_SCOPE=LOCAL"/>
    <hyperlink ref="C247" r:id="rId98" display="https://www.fergusononline.com/fergusononline/userarea/viewProductDetails?exposeDimId=153&amp;exposeDimName=D_Fitting_Size&amp;R=PROD_25475&amp;_=1403015946042"/>
    <hyperlink ref="D247" r:id="rId99" display="https://www.fergusononline.com/fergusononline/userarea/viewProductDetails?exposeDimId=153&amp;exposeDimName=D_Fitting_Size&amp;R=PROD_25475&amp;_=1403015946042"/>
    <hyperlink ref="C251" r:id="rId100" display="https://www.fergusononline.com/fergusononline/userarea/viewProductDetails?exposeDimId=153&amp;exposeDimName=D_Fitting_Size&amp;R=PROD_12800&amp;_=1403015946042"/>
    <hyperlink ref="D251" r:id="rId101" display="https://www.fergusononline.com/fergusononline/userarea/viewProductDetails?exposeDimId=153&amp;exposeDimName=D_Fitting_Size&amp;R=PROD_12800&amp;_=1403015946042"/>
    <hyperlink ref="C252" r:id="rId102" display="https://www.fergusononline.com/fergusononline/userarea/viewProductDetails?R=PROD_22505"/>
    <hyperlink ref="D252" r:id="rId103" display="https://www.fergusononline.com/fergusononline/userarea/viewProductDetails?R=PROD_22505"/>
    <hyperlink ref="D253" r:id="rId104" display="https://www.fergusononline.com/fergusononline/userarea/viewProductDetails?R=PROD_13331"/>
    <hyperlink ref="C253" r:id="rId105" display="https://www.fergusononline.com/fergusononline/userarea/viewProductDetails?R=PROD_13331"/>
    <hyperlink ref="C254" r:id="rId106" display="https://www.fergusononline.com/fergusononline/userarea/viewProductDetails?exposeDimId=153&amp;exposeDimName=D_Fitting_Size&amp;R=PROD_48907&amp;_=1403015946042"/>
    <hyperlink ref="D254" r:id="rId107" display="https://www.fergusononline.com/fergusononline/userarea/viewProductDetails?exposeDimId=153&amp;exposeDimName=D_Fitting_Size&amp;R=PROD_48907&amp;_=1403015946042"/>
    <hyperlink ref="C256" r:id="rId108" display="https://www.fergusononline.com/fergusononline/userarea/viewProductDetails?exposeDimId=153&amp;exposeDimName=D_Fitting_Size&amp;R=PROD_14648&amp;_=1403015946042"/>
    <hyperlink ref="D256" r:id="rId109" display="https://www.fergusononline.com/fergusononline/userarea/viewProductDetails?exposeDimId=153&amp;exposeDimName=D_Fitting_Size&amp;R=PROD_14648&amp;_=1403015946042"/>
    <hyperlink ref="C255" r:id="rId110" display="https://www.fergusononline.com/fergusononline/userarea/viewProductDetails?exposeDimId=153&amp;exposeDimName=D_Fitting_Size&amp;R=PROD_25475&amp;_=1403015946042"/>
    <hyperlink ref="D255" r:id="rId111" display="https://www.fergusononline.com/fergusononline/userarea/viewProductDetails?exposeDimId=153&amp;exposeDimName=D_Fitting_Size&amp;R=PROD_25475&amp;_=1403015946042"/>
    <hyperlink ref="D257" r:id="rId112" display="https://www.fergusononline.com/fergusononline/userarea/viewProductDetails?R=PROD_34951"/>
    <hyperlink ref="C257" r:id="rId113" display="https://www.fergusononline.com/fergusononline/userarea/viewProductDetails?R=PROD_34951"/>
    <hyperlink ref="C258" r:id="rId114" display="https://www.fergusononline.com/fergusononline/userarea/viewProductDetails?R=PROD_35643"/>
    <hyperlink ref="D258" r:id="rId115" display="https://www.fergusononline.com/fergusononline/userarea/viewProductDetails?R=PROD_35643"/>
    <hyperlink ref="D223" r:id="rId116" display="https://www.fergusononline.com/fergusononline/userarea/viewProductDetails?R=PROD_45956&amp;OVERRIDE_SCOPE=LOCAL"/>
    <hyperlink ref="F188" r:id="rId117" display="https://www.fergusononline.com/fergusononline/userarea/viewProductDetails?fromSearchBar=true&amp;R=PROD_19577&amp;useAutoSuggest=on&amp;searchoption=KEYWORD&amp;OVERRIDE_SCOPE=LOCAL"/>
    <hyperlink ref="E33" r:id="rId118" location="5053K53"/>
    <hyperlink ref="E74" r:id="rId119" location="50635k565/=s62sfb"/>
    <hyperlink ref="E154" r:id="rId120" location="52545k45/=s6lixr"/>
    <hyperlink ref="E155" r:id="rId121" location="6541k69/=s6ljwf"/>
    <hyperlink ref="E96" r:id="rId122"/>
    <hyperlink ref="D271" r:id="rId123" location="4429K421"/>
    <hyperlink ref="D273" r:id="rId124" location="3115T49"/>
    <hyperlink ref="D274" r:id="rId125" location="5556K38"/>
    <hyperlink ref="D279" r:id="rId126" location="5485K26"/>
    <hyperlink ref="D283" r:id="rId127"/>
    <hyperlink ref="D285" r:id="rId128" location="44605K391"/>
    <hyperlink ref="D305" r:id="rId129" location="5272K602"/>
    <hyperlink ref="D282" r:id="rId130"/>
    <hyperlink ref="D284" r:id="rId131" location="7753K172"/>
    <hyperlink ref="D280" r:id="rId132"/>
    <hyperlink ref="D307" r:id="rId133"/>
    <hyperlink ref="D302" r:id="rId134"/>
    <hyperlink ref="D303" r:id="rId135"/>
    <hyperlink ref="D326" r:id="rId136"/>
    <hyperlink ref="D329" r:id="rId137"/>
    <hyperlink ref="D330" r:id="rId138"/>
    <hyperlink ref="D332" r:id="rId139"/>
    <hyperlink ref="D333" r:id="rId140" location="tab=specs" display="http://www.alliedelec.com/cherry-mp201701/70207644/ - tab=specs"/>
    <hyperlink ref="D322" r:id="rId141"/>
    <hyperlink ref="D334" r:id="rId142"/>
    <hyperlink ref="D331" r:id="rId143"/>
    <hyperlink ref="D323" r:id="rId144"/>
    <hyperlink ref="D335" r:id="rId145" location="tab=specs"/>
    <hyperlink ref="D342" r:id="rId146"/>
    <hyperlink ref="D325" r:id="rId147"/>
    <hyperlink ref="D336" r:id="rId148"/>
    <hyperlink ref="D337" r:id="rId149"/>
    <hyperlink ref="D324" r:id="rId150"/>
    <hyperlink ref="D304" r:id="rId151" location="50915k311"/>
  </hyperlinks>
  <pageMargins left="0.7" right="0.7" top="0.75" bottom="0.75" header="0.3" footer="0.3"/>
  <pageSetup orientation="portrait" r:id="rId15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B27" sqref="B27"/>
    </sheetView>
  </sheetViews>
  <sheetFormatPr defaultRowHeight="14.4" x14ac:dyDescent="0.3"/>
  <cols>
    <col min="2" max="2" width="74.33203125" customWidth="1"/>
    <col min="3" max="3" width="15" customWidth="1"/>
  </cols>
  <sheetData>
    <row r="1" spans="1:8" x14ac:dyDescent="0.3">
      <c r="B1" s="19" t="s">
        <v>523</v>
      </c>
    </row>
    <row r="3" spans="1:8" x14ac:dyDescent="0.3">
      <c r="A3" s="1"/>
      <c r="B3" t="s">
        <v>11</v>
      </c>
      <c r="C3" t="s">
        <v>10</v>
      </c>
      <c r="D3" s="7">
        <v>122.81</v>
      </c>
    </row>
    <row r="4" spans="1:8" x14ac:dyDescent="0.3">
      <c r="A4" s="1"/>
      <c r="B4" t="s">
        <v>18</v>
      </c>
      <c r="C4" t="s">
        <v>10</v>
      </c>
      <c r="D4" s="7">
        <v>720</v>
      </c>
    </row>
    <row r="5" spans="1:8" x14ac:dyDescent="0.3">
      <c r="A5" s="1"/>
      <c r="B5" t="s">
        <v>17</v>
      </c>
      <c r="C5" t="s">
        <v>19</v>
      </c>
      <c r="D5" s="7">
        <v>315.43</v>
      </c>
    </row>
    <row r="6" spans="1:8" x14ac:dyDescent="0.3">
      <c r="A6" s="1"/>
      <c r="B6" t="s">
        <v>32</v>
      </c>
      <c r="C6" t="s">
        <v>22</v>
      </c>
      <c r="D6" s="7">
        <v>1677.26</v>
      </c>
    </row>
    <row r="7" spans="1:8" x14ac:dyDescent="0.3">
      <c r="A7" s="1"/>
      <c r="B7" t="s">
        <v>26</v>
      </c>
      <c r="C7" t="s">
        <v>27</v>
      </c>
      <c r="D7" s="7">
        <v>42.2</v>
      </c>
    </row>
    <row r="8" spans="1:8" x14ac:dyDescent="0.3">
      <c r="A8" s="1"/>
      <c r="B8" s="2" t="s">
        <v>28</v>
      </c>
      <c r="C8" t="s">
        <v>10</v>
      </c>
      <c r="D8" s="7">
        <v>145.41999999999999</v>
      </c>
    </row>
    <row r="9" spans="1:8" x14ac:dyDescent="0.3">
      <c r="A9" s="1"/>
      <c r="B9" t="s">
        <v>29</v>
      </c>
      <c r="C9" t="s">
        <v>10</v>
      </c>
      <c r="D9" s="7">
        <v>96.79</v>
      </c>
      <c r="H9" s="7"/>
    </row>
    <row r="10" spans="1:8" x14ac:dyDescent="0.3">
      <c r="A10" s="1"/>
      <c r="B10" t="s">
        <v>30</v>
      </c>
      <c r="C10" t="s">
        <v>10</v>
      </c>
      <c r="D10" s="7">
        <v>118</v>
      </c>
    </row>
    <row r="11" spans="1:8" x14ac:dyDescent="0.3">
      <c r="A11" s="1"/>
      <c r="B11" t="s">
        <v>31</v>
      </c>
      <c r="C11" t="s">
        <v>10</v>
      </c>
      <c r="D11" s="7">
        <v>36.090000000000003</v>
      </c>
    </row>
    <row r="12" spans="1:8" x14ac:dyDescent="0.3">
      <c r="A12" s="1"/>
      <c r="B12" t="s">
        <v>37</v>
      </c>
      <c r="C12" t="s">
        <v>34</v>
      </c>
      <c r="D12" s="7">
        <v>920.37</v>
      </c>
    </row>
    <row r="13" spans="1:8" x14ac:dyDescent="0.3">
      <c r="A13" s="1"/>
      <c r="B13" t="s">
        <v>37</v>
      </c>
      <c r="C13" t="s">
        <v>34</v>
      </c>
      <c r="D13" s="7">
        <v>449.95</v>
      </c>
    </row>
    <row r="14" spans="1:8" x14ac:dyDescent="0.3">
      <c r="A14" s="1"/>
      <c r="B14" t="s">
        <v>35</v>
      </c>
      <c r="C14" t="s">
        <v>10</v>
      </c>
      <c r="D14" s="7">
        <v>62.08</v>
      </c>
    </row>
    <row r="15" spans="1:8" x14ac:dyDescent="0.3">
      <c r="A15" s="1"/>
      <c r="B15" t="s">
        <v>42</v>
      </c>
      <c r="C15" t="s">
        <v>41</v>
      </c>
      <c r="D15" s="7">
        <v>671.53</v>
      </c>
    </row>
    <row r="16" spans="1:8" x14ac:dyDescent="0.3">
      <c r="A16" s="1"/>
      <c r="B16" t="s">
        <v>43</v>
      </c>
      <c r="C16" t="s">
        <v>10</v>
      </c>
      <c r="D16" s="7">
        <v>5.68</v>
      </c>
    </row>
    <row r="17" spans="1:4" x14ac:dyDescent="0.3">
      <c r="A17" s="1"/>
      <c r="B17" t="s">
        <v>49</v>
      </c>
      <c r="C17" t="s">
        <v>48</v>
      </c>
      <c r="D17" s="7">
        <v>290</v>
      </c>
    </row>
    <row r="18" spans="1:4" x14ac:dyDescent="0.3">
      <c r="A18" s="1"/>
      <c r="B18" t="s">
        <v>62</v>
      </c>
      <c r="C18" t="s">
        <v>36</v>
      </c>
      <c r="D18" s="7">
        <v>30</v>
      </c>
    </row>
    <row r="21" spans="1:4" x14ac:dyDescent="0.3">
      <c r="C21" s="1"/>
      <c r="D21" s="6"/>
    </row>
  </sheetData>
  <hyperlinks>
    <hyperlink ref="B8" r:id="rId1" display="http://www.amazon.com/gp/product/B000QS2XQK/ref=oh_details_o03_s00_i00?ie=UTF8&amp;psc=1"/>
  </hyperlinks>
  <pageMargins left="0.7" right="0.7" top="0.75" bottom="0.75" header="0.3" footer="0.3"/>
  <pageSetup orientation="landscape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Main</vt:lpstr>
      <vt:lpstr>subassemblies</vt:lpstr>
      <vt:lpstr>Chiller expenses</vt:lpstr>
      <vt:lpstr>Main!Print_Area</vt:lpstr>
    </vt:vector>
  </TitlesOfParts>
  <Company>UMD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Jenkins</dc:creator>
  <cp:lastModifiedBy>drew</cp:lastModifiedBy>
  <cp:lastPrinted>2014-11-27T01:42:12Z</cp:lastPrinted>
  <dcterms:created xsi:type="dcterms:W3CDTF">2013-01-07T20:38:27Z</dcterms:created>
  <dcterms:modified xsi:type="dcterms:W3CDTF">2016-09-22T20:43:58Z</dcterms:modified>
</cp:coreProperties>
</file>